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99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G283" i="9"/>
  <c r="F283" i="9"/>
  <c r="F282" i="9"/>
  <c r="H281" i="9"/>
  <c r="G281" i="9"/>
  <c r="F281" i="9"/>
  <c r="E281" i="9"/>
  <c r="B281" i="9" s="1"/>
  <c r="H280" i="9"/>
  <c r="G280" i="9"/>
  <c r="F280" i="9"/>
  <c r="E280" i="9"/>
  <c r="B280" i="9" s="1"/>
  <c r="H279" i="9"/>
  <c r="G279" i="9"/>
  <c r="E279" i="9" s="1"/>
  <c r="B279" i="9" s="1"/>
  <c r="F279" i="9"/>
  <c r="F278" i="9"/>
  <c r="F275" i="9" s="1"/>
  <c r="F277" i="9"/>
  <c r="F276" i="9"/>
  <c r="F274" i="9"/>
  <c r="L273" i="9"/>
  <c r="F273" i="9" s="1"/>
  <c r="H273" i="9"/>
  <c r="I272" i="9"/>
  <c r="E272" i="9" s="1"/>
  <c r="B272" i="9" s="1"/>
  <c r="H272" i="9"/>
  <c r="F272" i="9"/>
  <c r="E271" i="9"/>
  <c r="M270" i="9"/>
  <c r="L270" i="9"/>
  <c r="F270" i="9" s="1"/>
  <c r="B270" i="9" s="1"/>
  <c r="E270" i="9"/>
  <c r="M269" i="9"/>
  <c r="L269" i="9"/>
  <c r="F269" i="9" s="1"/>
  <c r="B269" i="9" s="1"/>
  <c r="E269" i="9"/>
  <c r="M268" i="9"/>
  <c r="L268" i="9"/>
  <c r="F268" i="9"/>
  <c r="E268" i="9"/>
  <c r="B268" i="9"/>
  <c r="M267" i="9"/>
  <c r="L267" i="9"/>
  <c r="F267" i="9"/>
  <c r="B267" i="9" s="1"/>
  <c r="E267" i="9"/>
  <c r="M266" i="9"/>
  <c r="L266" i="9"/>
  <c r="F266" i="9"/>
  <c r="B266" i="9" s="1"/>
  <c r="E266" i="9"/>
  <c r="M265" i="9"/>
  <c r="F265" i="9" s="1"/>
  <c r="L265" i="9"/>
  <c r="E265" i="9"/>
  <c r="B265" i="9" s="1"/>
  <c r="M264" i="9"/>
  <c r="F264" i="9" s="1"/>
  <c r="L264" i="9"/>
  <c r="E264" i="9"/>
  <c r="M263" i="9"/>
  <c r="L263" i="9"/>
  <c r="F263" i="9" s="1"/>
  <c r="E263" i="9"/>
  <c r="M262" i="9"/>
  <c r="L262" i="9"/>
  <c r="F262" i="9" s="1"/>
  <c r="B262" i="9" s="1"/>
  <c r="E262" i="9"/>
  <c r="M261" i="9"/>
  <c r="L261" i="9"/>
  <c r="F261" i="9" s="1"/>
  <c r="E261" i="9"/>
  <c r="B261" i="9" s="1"/>
  <c r="M260" i="9"/>
  <c r="L260" i="9"/>
  <c r="F260" i="9"/>
  <c r="E260" i="9"/>
  <c r="B260" i="9"/>
  <c r="M259" i="9"/>
  <c r="L259" i="9"/>
  <c r="F259" i="9" s="1"/>
  <c r="B259" i="9" s="1"/>
  <c r="E259" i="9"/>
  <c r="M258" i="9"/>
  <c r="L258" i="9"/>
  <c r="F258" i="9"/>
  <c r="B258" i="9" s="1"/>
  <c r="E258" i="9"/>
  <c r="M257" i="9"/>
  <c r="F257" i="9" s="1"/>
  <c r="L257" i="9"/>
  <c r="E257" i="9"/>
  <c r="M256" i="9"/>
  <c r="F256" i="9" s="1"/>
  <c r="L256" i="9"/>
  <c r="E256" i="9"/>
  <c r="M255" i="9"/>
  <c r="L255" i="9"/>
  <c r="F255" i="9" s="1"/>
  <c r="E255" i="9"/>
  <c r="M254" i="9"/>
  <c r="L254" i="9"/>
  <c r="F254" i="9" s="1"/>
  <c r="B254" i="9" s="1"/>
  <c r="E254" i="9"/>
  <c r="M253" i="9"/>
  <c r="L253" i="9"/>
  <c r="F253" i="9" s="1"/>
  <c r="E253" i="9"/>
  <c r="B253" i="9" s="1"/>
  <c r="M252" i="9"/>
  <c r="L252" i="9"/>
  <c r="F252" i="9"/>
  <c r="E252" i="9"/>
  <c r="B252" i="9"/>
  <c r="M251" i="9"/>
  <c r="L251" i="9"/>
  <c r="F251" i="9" s="1"/>
  <c r="B251" i="9" s="1"/>
  <c r="E251" i="9"/>
  <c r="M250" i="9"/>
  <c r="L250" i="9"/>
  <c r="F250" i="9"/>
  <c r="B250" i="9" s="1"/>
  <c r="E250" i="9"/>
  <c r="M249" i="9"/>
  <c r="F249" i="9" s="1"/>
  <c r="L249" i="9"/>
  <c r="E249" i="9"/>
  <c r="M248" i="9"/>
  <c r="F248" i="9" s="1"/>
  <c r="L248" i="9"/>
  <c r="E248" i="9"/>
  <c r="M247" i="9"/>
  <c r="L247" i="9"/>
  <c r="F247" i="9" s="1"/>
  <c r="E247" i="9"/>
  <c r="B247" i="9" s="1"/>
  <c r="M246" i="9"/>
  <c r="L246" i="9"/>
  <c r="F246" i="9" s="1"/>
  <c r="B246" i="9" s="1"/>
  <c r="E246" i="9"/>
  <c r="M245" i="9"/>
  <c r="L245" i="9"/>
  <c r="F245" i="9" s="1"/>
  <c r="E245" i="9"/>
  <c r="B245" i="9" s="1"/>
  <c r="M244" i="9"/>
  <c r="L244" i="9"/>
  <c r="F244" i="9"/>
  <c r="E244" i="9"/>
  <c r="B244" i="9"/>
  <c r="M243" i="9"/>
  <c r="L243" i="9"/>
  <c r="F243" i="9" s="1"/>
  <c r="B243" i="9" s="1"/>
  <c r="E243" i="9"/>
  <c r="M242" i="9"/>
  <c r="L242" i="9"/>
  <c r="F242" i="9"/>
  <c r="B242" i="9" s="1"/>
  <c r="E242" i="9"/>
  <c r="M241" i="9"/>
  <c r="F241" i="9" s="1"/>
  <c r="L241" i="9"/>
  <c r="E241" i="9"/>
  <c r="B241" i="9" s="1"/>
  <c r="M240" i="9"/>
  <c r="F240" i="9" s="1"/>
  <c r="L240" i="9"/>
  <c r="E240" i="9"/>
  <c r="M239" i="9"/>
  <c r="L239" i="9"/>
  <c r="F239" i="9" s="1"/>
  <c r="E239" i="9"/>
  <c r="B239" i="9" s="1"/>
  <c r="M238" i="9"/>
  <c r="L238" i="9"/>
  <c r="F238" i="9" s="1"/>
  <c r="B238" i="9" s="1"/>
  <c r="E238" i="9"/>
  <c r="M237" i="9"/>
  <c r="L237" i="9"/>
  <c r="F237" i="9" s="1"/>
  <c r="E237" i="9"/>
  <c r="M236" i="9"/>
  <c r="L236" i="9"/>
  <c r="F236" i="9"/>
  <c r="E236" i="9"/>
  <c r="B236" i="9"/>
  <c r="M235" i="9"/>
  <c r="L235" i="9"/>
  <c r="F235" i="9" s="1"/>
  <c r="B235" i="9" s="1"/>
  <c r="E235" i="9"/>
  <c r="M234" i="9"/>
  <c r="L234" i="9"/>
  <c r="F234" i="9"/>
  <c r="B234" i="9" s="1"/>
  <c r="E234" i="9"/>
  <c r="M233" i="9"/>
  <c r="F233" i="9" s="1"/>
  <c r="L233" i="9"/>
  <c r="E233" i="9"/>
  <c r="M232" i="9"/>
  <c r="F232" i="9" s="1"/>
  <c r="L232" i="9"/>
  <c r="E232" i="9"/>
  <c r="B232" i="9" s="1"/>
  <c r="M231" i="9"/>
  <c r="L231" i="9"/>
  <c r="F231" i="9" s="1"/>
  <c r="E231" i="9"/>
  <c r="B231" i="9" s="1"/>
  <c r="M230" i="9"/>
  <c r="L230" i="9"/>
  <c r="F230" i="9" s="1"/>
  <c r="B230" i="9" s="1"/>
  <c r="E230" i="9"/>
  <c r="M229" i="9"/>
  <c r="L229" i="9"/>
  <c r="F229" i="9" s="1"/>
  <c r="E229" i="9"/>
  <c r="M228" i="9"/>
  <c r="L228" i="9"/>
  <c r="F228" i="9"/>
  <c r="E228" i="9"/>
  <c r="B228" i="9"/>
  <c r="M227" i="9"/>
  <c r="L227" i="9"/>
  <c r="F227" i="9" s="1"/>
  <c r="B227" i="9" s="1"/>
  <c r="E227" i="9"/>
  <c r="M226" i="9"/>
  <c r="L226" i="9"/>
  <c r="F226" i="9"/>
  <c r="B226" i="9" s="1"/>
  <c r="E226" i="9"/>
  <c r="M225" i="9"/>
  <c r="F225" i="9" s="1"/>
  <c r="L225" i="9"/>
  <c r="E225" i="9"/>
  <c r="M224" i="9"/>
  <c r="F224" i="9" s="1"/>
  <c r="L224" i="9"/>
  <c r="E224" i="9"/>
  <c r="B224" i="9" s="1"/>
  <c r="M223" i="9"/>
  <c r="L223" i="9"/>
  <c r="F223" i="9" s="1"/>
  <c r="E223" i="9"/>
  <c r="M222" i="9"/>
  <c r="L222" i="9"/>
  <c r="E222" i="9"/>
  <c r="M221" i="9"/>
  <c r="L221" i="9"/>
  <c r="E221" i="9"/>
  <c r="M220" i="9"/>
  <c r="F220" i="9" s="1"/>
  <c r="B220" i="9" s="1"/>
  <c r="L220" i="9"/>
  <c r="E220" i="9"/>
  <c r="M219" i="9"/>
  <c r="L219" i="9"/>
  <c r="E219" i="9"/>
  <c r="M218" i="9"/>
  <c r="F218" i="9" s="1"/>
  <c r="B218" i="9" s="1"/>
  <c r="L218" i="9"/>
  <c r="E218" i="9"/>
  <c r="M217" i="9"/>
  <c r="F217" i="9" s="1"/>
  <c r="L217" i="9"/>
  <c r="E217" i="9"/>
  <c r="M216" i="9"/>
  <c r="L216" i="9"/>
  <c r="E216" i="9"/>
  <c r="M215" i="9"/>
  <c r="L215" i="9"/>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E158" i="9" s="1"/>
  <c r="B158" i="9" s="1"/>
  <c r="F158" i="9"/>
  <c r="H157" i="9"/>
  <c r="G157" i="9"/>
  <c r="E157" i="9" s="1"/>
  <c r="B157" i="9" s="1"/>
  <c r="F157" i="9"/>
  <c r="H156" i="9"/>
  <c r="G156" i="9"/>
  <c r="F156" i="9"/>
  <c r="E156" i="9"/>
  <c r="B156" i="9" s="1"/>
  <c r="H155" i="9"/>
  <c r="E155" i="9" s="1"/>
  <c r="B155" i="9" s="1"/>
  <c r="G155" i="9"/>
  <c r="F155" i="9"/>
  <c r="H154" i="9"/>
  <c r="G154" i="9"/>
  <c r="F154" i="9"/>
  <c r="E154" i="9"/>
  <c r="B154" i="9" s="1"/>
  <c r="H153" i="9"/>
  <c r="G153" i="9"/>
  <c r="E153" i="9" s="1"/>
  <c r="B153" i="9" s="1"/>
  <c r="F153" i="9"/>
  <c r="H152" i="9"/>
  <c r="G152" i="9"/>
  <c r="E152" i="9" s="1"/>
  <c r="B152" i="9" s="1"/>
  <c r="F152" i="9"/>
  <c r="H151" i="9"/>
  <c r="G151" i="9"/>
  <c r="F151" i="9"/>
  <c r="E151" i="9"/>
  <c r="B151" i="9"/>
  <c r="H150" i="9"/>
  <c r="G150" i="9"/>
  <c r="E150" i="9" s="1"/>
  <c r="B150" i="9" s="1"/>
  <c r="F150" i="9"/>
  <c r="H149" i="9"/>
  <c r="G149" i="9"/>
  <c r="E149" i="9" s="1"/>
  <c r="B149" i="9" s="1"/>
  <c r="F149" i="9"/>
  <c r="H148" i="9"/>
  <c r="G148" i="9"/>
  <c r="F148" i="9"/>
  <c r="E148" i="9"/>
  <c r="B148" i="9" s="1"/>
  <c r="H147" i="9"/>
  <c r="E147" i="9" s="1"/>
  <c r="B147" i="9" s="1"/>
  <c r="G147" i="9"/>
  <c r="F147" i="9"/>
  <c r="H146" i="9"/>
  <c r="G146" i="9"/>
  <c r="F146" i="9"/>
  <c r="E146" i="9"/>
  <c r="B146" i="9" s="1"/>
  <c r="H145" i="9"/>
  <c r="G145" i="9"/>
  <c r="E145" i="9" s="1"/>
  <c r="B145" i="9" s="1"/>
  <c r="F145" i="9"/>
  <c r="H144" i="9"/>
  <c r="G144" i="9"/>
  <c r="E144" i="9" s="1"/>
  <c r="B144" i="9" s="1"/>
  <c r="F144" i="9"/>
  <c r="H143" i="9"/>
  <c r="G143" i="9"/>
  <c r="F143" i="9"/>
  <c r="E143" i="9"/>
  <c r="B143" i="9"/>
  <c r="F142" i="9"/>
  <c r="H141" i="9"/>
  <c r="G141" i="9"/>
  <c r="E141" i="9" s="1"/>
  <c r="B141" i="9" s="1"/>
  <c r="F141" i="9"/>
  <c r="H140" i="9"/>
  <c r="G140" i="9"/>
  <c r="F140" i="9"/>
  <c r="E140" i="9"/>
  <c r="B140" i="9" s="1"/>
  <c r="H139" i="9"/>
  <c r="E139" i="9" s="1"/>
  <c r="B139" i="9" s="1"/>
  <c r="G139" i="9"/>
  <c r="F139" i="9"/>
  <c r="H138" i="9"/>
  <c r="G138" i="9"/>
  <c r="F138" i="9"/>
  <c r="E138" i="9"/>
  <c r="B138" i="9" s="1"/>
  <c r="H137" i="9"/>
  <c r="G137" i="9"/>
  <c r="E137" i="9" s="1"/>
  <c r="B137" i="9" s="1"/>
  <c r="F137" i="9"/>
  <c r="H136" i="9"/>
  <c r="G136" i="9"/>
  <c r="E136" i="9" s="1"/>
  <c r="B136" i="9" s="1"/>
  <c r="F136" i="9"/>
  <c r="H135" i="9"/>
  <c r="G135" i="9"/>
  <c r="F135" i="9"/>
  <c r="E135" i="9"/>
  <c r="B135" i="9"/>
  <c r="H134" i="9"/>
  <c r="G134" i="9"/>
  <c r="E134" i="9" s="1"/>
  <c r="B134" i="9" s="1"/>
  <c r="F134" i="9"/>
  <c r="H133" i="9"/>
  <c r="G133" i="9"/>
  <c r="E133" i="9" s="1"/>
  <c r="B133" i="9" s="1"/>
  <c r="F133" i="9"/>
  <c r="H132" i="9"/>
  <c r="G132" i="9"/>
  <c r="F132" i="9"/>
  <c r="E132" i="9"/>
  <c r="B132" i="9" s="1"/>
  <c r="H131" i="9"/>
  <c r="E131" i="9" s="1"/>
  <c r="B131" i="9" s="1"/>
  <c r="G131" i="9"/>
  <c r="F131" i="9"/>
  <c r="H130" i="9"/>
  <c r="G130" i="9"/>
  <c r="F130" i="9"/>
  <c r="E130" i="9"/>
  <c r="B130" i="9" s="1"/>
  <c r="H129" i="9"/>
  <c r="G129" i="9"/>
  <c r="E129" i="9" s="1"/>
  <c r="B129" i="9" s="1"/>
  <c r="F129" i="9"/>
  <c r="H128" i="9"/>
  <c r="G128" i="9"/>
  <c r="E128" i="9" s="1"/>
  <c r="B128" i="9" s="1"/>
  <c r="F128" i="9"/>
  <c r="H127" i="9"/>
  <c r="G127" i="9"/>
  <c r="F127" i="9"/>
  <c r="E127" i="9"/>
  <c r="B127" i="9"/>
  <c r="H126" i="9"/>
  <c r="G126" i="9"/>
  <c r="E126" i="9" s="1"/>
  <c r="B126" i="9" s="1"/>
  <c r="F126" i="9"/>
  <c r="H125" i="9"/>
  <c r="G125" i="9"/>
  <c r="E125" i="9" s="1"/>
  <c r="B125" i="9" s="1"/>
  <c r="F125" i="9"/>
  <c r="H124" i="9"/>
  <c r="G124" i="9"/>
  <c r="F124" i="9"/>
  <c r="E124" i="9"/>
  <c r="B124" i="9" s="1"/>
  <c r="H123" i="9"/>
  <c r="E123" i="9" s="1"/>
  <c r="B123" i="9" s="1"/>
  <c r="G123" i="9"/>
  <c r="F123" i="9"/>
  <c r="H122" i="9"/>
  <c r="G122" i="9"/>
  <c r="F122" i="9"/>
  <c r="E122" i="9"/>
  <c r="B122" i="9" s="1"/>
  <c r="H121" i="9"/>
  <c r="G121" i="9"/>
  <c r="E121" i="9" s="1"/>
  <c r="B121" i="9" s="1"/>
  <c r="F121" i="9"/>
  <c r="H120" i="9"/>
  <c r="G120" i="9"/>
  <c r="E120" i="9" s="1"/>
  <c r="B120" i="9" s="1"/>
  <c r="F120" i="9"/>
  <c r="H119" i="9"/>
  <c r="G119" i="9"/>
  <c r="F119" i="9"/>
  <c r="E119" i="9"/>
  <c r="B119" i="9"/>
  <c r="H118" i="9"/>
  <c r="G118" i="9"/>
  <c r="E118" i="9" s="1"/>
  <c r="B118" i="9" s="1"/>
  <c r="F118" i="9"/>
  <c r="H117" i="9"/>
  <c r="G117" i="9"/>
  <c r="E117" i="9" s="1"/>
  <c r="F117" i="9"/>
  <c r="H116" i="9"/>
  <c r="G116" i="9"/>
  <c r="F116" i="9"/>
  <c r="E116" i="9"/>
  <c r="B116" i="9" s="1"/>
  <c r="H115" i="9"/>
  <c r="E115" i="9" s="1"/>
  <c r="B115" i="9" s="1"/>
  <c r="G115" i="9"/>
  <c r="F115" i="9"/>
  <c r="H114" i="9"/>
  <c r="G114" i="9"/>
  <c r="F114" i="9"/>
  <c r="E114" i="9"/>
  <c r="B114" i="9" s="1"/>
  <c r="H113" i="9"/>
  <c r="G113" i="9"/>
  <c r="E113" i="9" s="1"/>
  <c r="B113" i="9" s="1"/>
  <c r="F113" i="9"/>
  <c r="H112" i="9"/>
  <c r="G112" i="9"/>
  <c r="E112" i="9" s="1"/>
  <c r="B112" i="9" s="1"/>
  <c r="F112" i="9"/>
  <c r="H111" i="9"/>
  <c r="G111" i="9"/>
  <c r="F111" i="9"/>
  <c r="E111" i="9"/>
  <c r="B111" i="9"/>
  <c r="H110" i="9"/>
  <c r="G110" i="9"/>
  <c r="E110" i="9" s="1"/>
  <c r="B110" i="9" s="1"/>
  <c r="F110" i="9"/>
  <c r="H109" i="9"/>
  <c r="G109" i="9"/>
  <c r="E109" i="9" s="1"/>
  <c r="B109" i="9" s="1"/>
  <c r="F109" i="9"/>
  <c r="H108" i="9"/>
  <c r="G108" i="9"/>
  <c r="F108" i="9"/>
  <c r="E108" i="9"/>
  <c r="B108" i="9" s="1"/>
  <c r="H107" i="9"/>
  <c r="E107" i="9" s="1"/>
  <c r="B107" i="9" s="1"/>
  <c r="G107" i="9"/>
  <c r="F107" i="9"/>
  <c r="H106" i="9"/>
  <c r="G106" i="9"/>
  <c r="F106" i="9"/>
  <c r="E106" i="9"/>
  <c r="B106" i="9" s="1"/>
  <c r="H105" i="9"/>
  <c r="G105" i="9"/>
  <c r="E105" i="9" s="1"/>
  <c r="B105" i="9" s="1"/>
  <c r="F105" i="9"/>
  <c r="H104" i="9"/>
  <c r="G104" i="9"/>
  <c r="E104" i="9" s="1"/>
  <c r="B104" i="9" s="1"/>
  <c r="F104" i="9"/>
  <c r="H103" i="9"/>
  <c r="G103" i="9"/>
  <c r="F103" i="9"/>
  <c r="E103" i="9"/>
  <c r="B103" i="9"/>
  <c r="H102" i="9"/>
  <c r="G102" i="9"/>
  <c r="E102" i="9" s="1"/>
  <c r="B102" i="9" s="1"/>
  <c r="F102" i="9"/>
  <c r="H101" i="9"/>
  <c r="G101" i="9"/>
  <c r="E101" i="9" s="1"/>
  <c r="F101" i="9"/>
  <c r="H100" i="9"/>
  <c r="G100" i="9"/>
  <c r="F100" i="9"/>
  <c r="E100" i="9"/>
  <c r="B100" i="9" s="1"/>
  <c r="H99" i="9"/>
  <c r="E99" i="9" s="1"/>
  <c r="B99" i="9" s="1"/>
  <c r="G99" i="9"/>
  <c r="F99" i="9"/>
  <c r="H98" i="9"/>
  <c r="G98" i="9"/>
  <c r="F98" i="9"/>
  <c r="E98" i="9"/>
  <c r="B98" i="9" s="1"/>
  <c r="H97" i="9"/>
  <c r="G97" i="9"/>
  <c r="E97" i="9" s="1"/>
  <c r="B97" i="9" s="1"/>
  <c r="F97" i="9"/>
  <c r="H96" i="9"/>
  <c r="G96" i="9"/>
  <c r="E96" i="9" s="1"/>
  <c r="B96" i="9" s="1"/>
  <c r="F96" i="9"/>
  <c r="H95" i="9"/>
  <c r="G95" i="9"/>
  <c r="F95" i="9"/>
  <c r="B95" i="9" s="1"/>
  <c r="E95" i="9"/>
  <c r="H94" i="9"/>
  <c r="G94" i="9"/>
  <c r="E94" i="9" s="1"/>
  <c r="B94" i="9" s="1"/>
  <c r="F94" i="9"/>
  <c r="H93" i="9"/>
  <c r="G93" i="9"/>
  <c r="F93" i="9"/>
  <c r="H92" i="9"/>
  <c r="G92" i="9"/>
  <c r="F92" i="9"/>
  <c r="E92" i="9"/>
  <c r="B92" i="9" s="1"/>
  <c r="H91" i="9"/>
  <c r="E91" i="9" s="1"/>
  <c r="B91" i="9" s="1"/>
  <c r="G91" i="9"/>
  <c r="F91" i="9"/>
  <c r="H90" i="9"/>
  <c r="G90" i="9"/>
  <c r="F90" i="9"/>
  <c r="E90" i="9"/>
  <c r="B90" i="9" s="1"/>
  <c r="H89" i="9"/>
  <c r="G89" i="9"/>
  <c r="F89" i="9"/>
  <c r="H88" i="9"/>
  <c r="G88" i="9"/>
  <c r="F88" i="9"/>
  <c r="E88" i="9"/>
  <c r="B88" i="9" s="1"/>
  <c r="H87" i="9"/>
  <c r="G87" i="9"/>
  <c r="F87" i="9"/>
  <c r="B87" i="9" s="1"/>
  <c r="E87" i="9"/>
  <c r="H86" i="9"/>
  <c r="G86" i="9"/>
  <c r="E86" i="9" s="1"/>
  <c r="F86" i="9"/>
  <c r="H85" i="9"/>
  <c r="G85" i="9"/>
  <c r="F85" i="9"/>
  <c r="H84" i="9"/>
  <c r="G84" i="9"/>
  <c r="F84" i="9"/>
  <c r="E84" i="9"/>
  <c r="B84" i="9" s="1"/>
  <c r="H83" i="9"/>
  <c r="G83" i="9"/>
  <c r="F83" i="9"/>
  <c r="E83" i="9"/>
  <c r="B83" i="9" s="1"/>
  <c r="H82" i="9"/>
  <c r="G82" i="9"/>
  <c r="F82" i="9"/>
  <c r="E82" i="9"/>
  <c r="H81" i="9"/>
  <c r="G81" i="9"/>
  <c r="E81" i="9" s="1"/>
  <c r="B81" i="9" s="1"/>
  <c r="F81" i="9"/>
  <c r="H80" i="9"/>
  <c r="G80" i="9"/>
  <c r="F80" i="9"/>
  <c r="E80" i="9"/>
  <c r="B80" i="9" s="1"/>
  <c r="H79" i="9"/>
  <c r="G79" i="9"/>
  <c r="F79" i="9"/>
  <c r="B79" i="9" s="1"/>
  <c r="E79" i="9"/>
  <c r="H78" i="9"/>
  <c r="G78" i="9"/>
  <c r="E78" i="9" s="1"/>
  <c r="B78" i="9" s="1"/>
  <c r="F78" i="9"/>
  <c r="H77" i="9"/>
  <c r="G77" i="9"/>
  <c r="F77" i="9"/>
  <c r="H76" i="9"/>
  <c r="E76" i="9" s="1"/>
  <c r="B76" i="9" s="1"/>
  <c r="G76" i="9"/>
  <c r="F76" i="9"/>
  <c r="H75" i="9"/>
  <c r="G75" i="9"/>
  <c r="F75" i="9"/>
  <c r="E75" i="9"/>
  <c r="B75" i="9" s="1"/>
  <c r="H74" i="9"/>
  <c r="G74" i="9"/>
  <c r="F74" i="9"/>
  <c r="E74" i="9"/>
  <c r="B74" i="9" s="1"/>
  <c r="H73" i="9"/>
  <c r="G73" i="9"/>
  <c r="E73" i="9" s="1"/>
  <c r="B73" i="9" s="1"/>
  <c r="F73" i="9"/>
  <c r="H72" i="9"/>
  <c r="G72" i="9"/>
  <c r="F72" i="9"/>
  <c r="E72" i="9"/>
  <c r="B72" i="9" s="1"/>
  <c r="H71" i="9"/>
  <c r="G71" i="9"/>
  <c r="F71" i="9"/>
  <c r="E71" i="9"/>
  <c r="B71" i="9" s="1"/>
  <c r="H70" i="9"/>
  <c r="G70" i="9"/>
  <c r="E70" i="9" s="1"/>
  <c r="B70" i="9" s="1"/>
  <c r="F70" i="9"/>
  <c r="H69" i="9"/>
  <c r="G69" i="9"/>
  <c r="F69" i="9"/>
  <c r="H68" i="9"/>
  <c r="E68" i="9" s="1"/>
  <c r="B68" i="9" s="1"/>
  <c r="G68" i="9"/>
  <c r="F68" i="9"/>
  <c r="H67" i="9"/>
  <c r="G67" i="9"/>
  <c r="F67" i="9"/>
  <c r="E67" i="9"/>
  <c r="B67" i="9" s="1"/>
  <c r="H66" i="9"/>
  <c r="G66" i="9"/>
  <c r="E66" i="9" s="1"/>
  <c r="B66" i="9" s="1"/>
  <c r="F66" i="9"/>
  <c r="H65" i="9"/>
  <c r="G65" i="9"/>
  <c r="E65" i="9" s="1"/>
  <c r="F65" i="9"/>
  <c r="B65" i="9"/>
  <c r="H64" i="9"/>
  <c r="G64" i="9"/>
  <c r="E64" i="9" s="1"/>
  <c r="B64" i="9" s="1"/>
  <c r="F64" i="9"/>
  <c r="H63" i="9"/>
  <c r="G63" i="9"/>
  <c r="F63" i="9"/>
  <c r="E63" i="9"/>
  <c r="B63" i="9"/>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F57" i="9"/>
  <c r="E57" i="9"/>
  <c r="B57" i="9" s="1"/>
  <c r="H56" i="9"/>
  <c r="E56" i="9" s="1"/>
  <c r="B56" i="9" s="1"/>
  <c r="G56" i="9"/>
  <c r="F56" i="9"/>
  <c r="H55" i="9"/>
  <c r="G55" i="9"/>
  <c r="E55" i="9" s="1"/>
  <c r="B55" i="9" s="1"/>
  <c r="F55" i="9"/>
  <c r="H54" i="9"/>
  <c r="G54" i="9"/>
  <c r="E54" i="9" s="1"/>
  <c r="B54" i="9" s="1"/>
  <c r="F54" i="9"/>
  <c r="H53" i="9"/>
  <c r="G53" i="9"/>
  <c r="F53" i="9"/>
  <c r="H52" i="9"/>
  <c r="E52" i="9" s="1"/>
  <c r="B52" i="9" s="1"/>
  <c r="G52" i="9"/>
  <c r="F52" i="9"/>
  <c r="H51" i="9"/>
  <c r="G51" i="9"/>
  <c r="F51" i="9"/>
  <c r="E51" i="9"/>
  <c r="B51" i="9" s="1"/>
  <c r="H50" i="9"/>
  <c r="G50" i="9"/>
  <c r="F50" i="9"/>
  <c r="E50" i="9"/>
  <c r="B50" i="9" s="1"/>
  <c r="H49" i="9"/>
  <c r="G49" i="9"/>
  <c r="E49" i="9" s="1"/>
  <c r="B49" i="9" s="1"/>
  <c r="F49" i="9"/>
  <c r="H48" i="9"/>
  <c r="E48" i="9" s="1"/>
  <c r="B48" i="9" s="1"/>
  <c r="G48" i="9"/>
  <c r="F48" i="9"/>
  <c r="H47" i="9"/>
  <c r="G47" i="9"/>
  <c r="F47" i="9"/>
  <c r="E47" i="9"/>
  <c r="B47" i="9" s="1"/>
  <c r="H46" i="9"/>
  <c r="G46" i="9"/>
  <c r="F46" i="9"/>
  <c r="H45" i="9"/>
  <c r="G45" i="9"/>
  <c r="F45" i="9"/>
  <c r="H44" i="9"/>
  <c r="E44" i="9" s="1"/>
  <c r="B44" i="9" s="1"/>
  <c r="G44" i="9"/>
  <c r="F44" i="9"/>
  <c r="H43" i="9"/>
  <c r="G43" i="9"/>
  <c r="F43" i="9"/>
  <c r="E43" i="9"/>
  <c r="B43" i="9" s="1"/>
  <c r="H42" i="9"/>
  <c r="G42" i="9"/>
  <c r="E42" i="9" s="1"/>
  <c r="B42" i="9" s="1"/>
  <c r="F42" i="9"/>
  <c r="H41" i="9"/>
  <c r="E41" i="9" s="1"/>
  <c r="B41" i="9" s="1"/>
  <c r="G41" i="9"/>
  <c r="F41" i="9"/>
  <c r="H40" i="9"/>
  <c r="E40" i="9" s="1"/>
  <c r="B40" i="9" s="1"/>
  <c r="G40" i="9"/>
  <c r="F40" i="9"/>
  <c r="H39" i="9"/>
  <c r="G39" i="9"/>
  <c r="F39" i="9"/>
  <c r="H38" i="9"/>
  <c r="G38" i="9"/>
  <c r="E38" i="9" s="1"/>
  <c r="B38" i="9" s="1"/>
  <c r="F38" i="9"/>
  <c r="H37" i="9"/>
  <c r="G37" i="9"/>
  <c r="F37" i="9"/>
  <c r="H36" i="9"/>
  <c r="E36" i="9" s="1"/>
  <c r="B36" i="9" s="1"/>
  <c r="G36" i="9"/>
  <c r="F36" i="9"/>
  <c r="H35" i="9"/>
  <c r="E35" i="9" s="1"/>
  <c r="B35" i="9" s="1"/>
  <c r="G35" i="9"/>
  <c r="F35" i="9"/>
  <c r="H34" i="9"/>
  <c r="G34" i="9"/>
  <c r="F34" i="9"/>
  <c r="E34" i="9"/>
  <c r="B34" i="9" s="1"/>
  <c r="H33" i="9"/>
  <c r="G33" i="9"/>
  <c r="E33" i="9" s="1"/>
  <c r="B33" i="9" s="1"/>
  <c r="F33" i="9"/>
  <c r="H32" i="9"/>
  <c r="G32" i="9"/>
  <c r="F32" i="9"/>
  <c r="H31" i="9"/>
  <c r="G31" i="9"/>
  <c r="F31" i="9"/>
  <c r="E31" i="9"/>
  <c r="B31" i="9" s="1"/>
  <c r="H30" i="9"/>
  <c r="G30" i="9"/>
  <c r="E30" i="9" s="1"/>
  <c r="B30" i="9" s="1"/>
  <c r="F30" i="9"/>
  <c r="H29" i="9"/>
  <c r="G29" i="9"/>
  <c r="E29" i="9" s="1"/>
  <c r="B29" i="9" s="1"/>
  <c r="F29" i="9"/>
  <c r="H28" i="9"/>
  <c r="G28" i="9"/>
  <c r="E28" i="9" s="1"/>
  <c r="B28" i="9" s="1"/>
  <c r="F28" i="9"/>
  <c r="H27" i="9"/>
  <c r="G27" i="9"/>
  <c r="F27" i="9"/>
  <c r="E27" i="9"/>
  <c r="B27" i="9" s="1"/>
  <c r="H26" i="9"/>
  <c r="G26" i="9"/>
  <c r="F26" i="9"/>
  <c r="E26" i="9"/>
  <c r="B26" i="9" s="1"/>
  <c r="H25" i="9"/>
  <c r="G25" i="9"/>
  <c r="E25" i="9" s="1"/>
  <c r="B25" i="9" s="1"/>
  <c r="F25" i="9"/>
  <c r="H24" i="9"/>
  <c r="G24" i="9"/>
  <c r="E24" i="9" s="1"/>
  <c r="B24" i="9" s="1"/>
  <c r="F24" i="9"/>
  <c r="H23" i="9"/>
  <c r="G23" i="9"/>
  <c r="E23" i="9" s="1"/>
  <c r="B23" i="9" s="1"/>
  <c r="F23" i="9"/>
  <c r="H22" i="9"/>
  <c r="E22" i="9" s="1"/>
  <c r="B22" i="9" s="1"/>
  <c r="G22" i="9"/>
  <c r="F22" i="9"/>
  <c r="H21" i="9"/>
  <c r="E21" i="9" s="1"/>
  <c r="B21" i="9" s="1"/>
  <c r="G21" i="9"/>
  <c r="F21" i="9"/>
  <c r="F20" i="9"/>
  <c r="F4" i="9"/>
  <c r="O3" i="9"/>
  <c r="G273" i="9" s="1"/>
  <c r="E273" i="9" s="1"/>
  <c r="B273" i="9" s="1"/>
  <c r="I3" i="9"/>
  <c r="H3" i="9"/>
  <c r="G3" i="9"/>
  <c r="D101" i="8"/>
  <c r="I36" i="3" s="1"/>
  <c r="D95" i="8"/>
  <c r="D90" i="8"/>
  <c r="D85" i="8"/>
  <c r="D80" i="8"/>
  <c r="D75" i="8"/>
  <c r="D49" i="8" s="1"/>
  <c r="D70" i="8"/>
  <c r="D65" i="8"/>
  <c r="D60" i="8"/>
  <c r="D55" i="8"/>
  <c r="C1530" i="1" s="1"/>
  <c r="D50" i="8"/>
  <c r="D44" i="8"/>
  <c r="D36" i="8"/>
  <c r="D26" i="8"/>
  <c r="C1501" i="1" s="1"/>
  <c r="H1501" i="1" s="1"/>
  <c r="D18" i="8"/>
  <c r="D8" i="8"/>
  <c r="C1483" i="1" s="1"/>
  <c r="G1483" i="1" s="1"/>
  <c r="D6" i="8"/>
  <c r="C1481" i="1" s="1"/>
  <c r="E44" i="7"/>
  <c r="D44" i="7"/>
  <c r="E39" i="7"/>
  <c r="E38" i="7" s="1"/>
  <c r="D39" i="7"/>
  <c r="D38" i="7"/>
  <c r="E30" i="7"/>
  <c r="D30" i="7"/>
  <c r="E23" i="7"/>
  <c r="E22" i="7" s="1"/>
  <c r="D23" i="7"/>
  <c r="D22" i="7" s="1"/>
  <c r="E14" i="7"/>
  <c r="D14" i="7"/>
  <c r="E7" i="7"/>
  <c r="D7" i="7"/>
  <c r="D6" i="7" s="1"/>
  <c r="D5" i="7" s="1"/>
  <c r="E6" i="7"/>
  <c r="F140" i="6"/>
  <c r="F139" i="6"/>
  <c r="F138" i="6"/>
  <c r="F137" i="6"/>
  <c r="F136" i="6"/>
  <c r="F135" i="6"/>
  <c r="F134" i="6"/>
  <c r="F133" i="6"/>
  <c r="F132" i="6"/>
  <c r="F131" i="6"/>
  <c r="F130" i="6"/>
  <c r="E130" i="6"/>
  <c r="D130" i="6"/>
  <c r="E129" i="6"/>
  <c r="D129" i="6"/>
  <c r="F129" i="6" s="1"/>
  <c r="F128" i="6"/>
  <c r="F127" i="6"/>
  <c r="F126" i="6"/>
  <c r="F125" i="6"/>
  <c r="F124" i="6"/>
  <c r="F123" i="6"/>
  <c r="E122" i="6"/>
  <c r="E114" i="6" s="1"/>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D245" i="5" s="1"/>
  <c r="F245" i="5" s="1"/>
  <c r="F244" i="5"/>
  <c r="F243" i="5"/>
  <c r="E242" i="5"/>
  <c r="D242" i="5"/>
  <c r="F242" i="5" s="1"/>
  <c r="F241" i="5"/>
  <c r="F240" i="5"/>
  <c r="E239" i="5"/>
  <c r="D239" i="5"/>
  <c r="F239" i="5" s="1"/>
  <c r="E238" i="5"/>
  <c r="E237"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292" i="9" s="1"/>
  <c r="F205" i="5"/>
  <c r="F204" i="5"/>
  <c r="F203" i="5"/>
  <c r="F202" i="5"/>
  <c r="F201" i="5"/>
  <c r="F200" i="5"/>
  <c r="F199" i="5"/>
  <c r="E198" i="5"/>
  <c r="D198" i="5"/>
  <c r="F198" i="5" s="1"/>
  <c r="F197" i="5"/>
  <c r="F196" i="5"/>
  <c r="F195" i="5"/>
  <c r="F194" i="5"/>
  <c r="F193" i="5"/>
  <c r="F192" i="5"/>
  <c r="E191" i="5"/>
  <c r="D191" i="5"/>
  <c r="F191" i="5" s="1"/>
  <c r="E190" i="5"/>
  <c r="H291" i="9" s="1"/>
  <c r="D190" i="5"/>
  <c r="G291" i="9" s="1"/>
  <c r="F189" i="5"/>
  <c r="F188" i="5"/>
  <c r="F187" i="5"/>
  <c r="F186" i="5"/>
  <c r="F185" i="5"/>
  <c r="F184" i="5"/>
  <c r="F183" i="5"/>
  <c r="F182" i="5"/>
  <c r="F181" i="5"/>
  <c r="E180" i="5"/>
  <c r="D180" i="5"/>
  <c r="F180" i="5" s="1"/>
  <c r="F179" i="5"/>
  <c r="F178" i="5"/>
  <c r="F177" i="5"/>
  <c r="E177" i="5"/>
  <c r="H289" i="9" s="1"/>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5" i="1" s="1"/>
  <c r="D106" i="5"/>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F79" i="5"/>
  <c r="E79" i="5"/>
  <c r="E78" i="5" s="1"/>
  <c r="D79" i="5"/>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F12" i="5" s="1"/>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G142" i="9" s="1"/>
  <c r="E142" i="9" s="1"/>
  <c r="B142" i="9" s="1"/>
  <c r="F602" i="4"/>
  <c r="F601" i="4"/>
  <c r="F600" i="4"/>
  <c r="E599" i="4"/>
  <c r="D599" i="4"/>
  <c r="F599" i="4" s="1"/>
  <c r="F598" i="4"/>
  <c r="F597" i="4"/>
  <c r="F596" i="4"/>
  <c r="F595" i="4"/>
  <c r="F594" i="4"/>
  <c r="E594" i="4"/>
  <c r="D594" i="4"/>
  <c r="D593" i="4"/>
  <c r="F593" i="4" s="1"/>
  <c r="F592" i="4"/>
  <c r="F591" i="4"/>
  <c r="F590" i="4"/>
  <c r="E590" i="4"/>
  <c r="D590" i="4"/>
  <c r="F589" i="4"/>
  <c r="F588" i="4"/>
  <c r="E587" i="4"/>
  <c r="E580" i="4" s="1"/>
  <c r="D587" i="4"/>
  <c r="F587" i="4" s="1"/>
  <c r="F586" i="4"/>
  <c r="E585" i="4"/>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D460" i="4"/>
  <c r="F458" i="4"/>
  <c r="F457" i="4"/>
  <c r="F456" i="4"/>
  <c r="F455" i="4"/>
  <c r="E455" i="4"/>
  <c r="E421" i="4" s="1"/>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D421" i="4"/>
  <c r="F421" i="4" s="1"/>
  <c r="E418" i="4"/>
  <c r="D418" i="4"/>
  <c r="E417" i="4"/>
  <c r="E644" i="4" s="1"/>
  <c r="D638" i="1" s="1"/>
  <c r="D417" i="4"/>
  <c r="E416" i="4"/>
  <c r="D416" i="4"/>
  <c r="D643" i="4" s="1"/>
  <c r="F643" i="4" s="1"/>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D356" i="4"/>
  <c r="F356" i="4" s="1"/>
  <c r="F355" i="4"/>
  <c r="F354" i="4"/>
  <c r="F353" i="4"/>
  <c r="F352" i="4"/>
  <c r="E352" i="4"/>
  <c r="E351" i="4" s="1"/>
  <c r="D352" i="4"/>
  <c r="D351" i="4"/>
  <c r="F351" i="4" s="1"/>
  <c r="D350" i="4"/>
  <c r="F349" i="4"/>
  <c r="E348" i="4"/>
  <c r="D348" i="4"/>
  <c r="F348" i="4" s="1"/>
  <c r="F347" i="4"/>
  <c r="F346" i="4"/>
  <c r="F345" i="4"/>
  <c r="E345" i="4"/>
  <c r="E344" i="4" s="1"/>
  <c r="D345" i="4"/>
  <c r="D344" i="4" s="1"/>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1" i="1" s="1"/>
  <c r="D326" i="4"/>
  <c r="F326" i="4" s="1"/>
  <c r="F325" i="4"/>
  <c r="F324" i="4"/>
  <c r="F323" i="4"/>
  <c r="F322" i="4"/>
  <c r="F321" i="4"/>
  <c r="F320" i="4"/>
  <c r="F319" i="4"/>
  <c r="F318" i="4"/>
  <c r="F317" i="4"/>
  <c r="E317" i="4"/>
  <c r="D317" i="4"/>
  <c r="F316" i="4"/>
  <c r="F315" i="4"/>
  <c r="F314" i="4"/>
  <c r="F313" i="4"/>
  <c r="E312" i="4"/>
  <c r="D312" i="4"/>
  <c r="D311" i="4" s="1"/>
  <c r="F311" i="4" s="1"/>
  <c r="F310" i="4"/>
  <c r="F309" i="4"/>
  <c r="F308" i="4"/>
  <c r="F307" i="4"/>
  <c r="F306" i="4"/>
  <c r="F305" i="4"/>
  <c r="E304" i="4"/>
  <c r="D304" i="4"/>
  <c r="F304" i="4" s="1"/>
  <c r="F303" i="4"/>
  <c r="F302" i="4"/>
  <c r="F301" i="4"/>
  <c r="F300" i="4"/>
  <c r="E300" i="4"/>
  <c r="E299" i="4" s="1"/>
  <c r="D300"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D224" i="4" s="1"/>
  <c r="F224" i="4" s="1"/>
  <c r="F223" i="4"/>
  <c r="F222" i="4"/>
  <c r="F221" i="4"/>
  <c r="F220" i="4"/>
  <c r="F219" i="4"/>
  <c r="E219" i="4"/>
  <c r="D219" i="4"/>
  <c r="F218" i="4"/>
  <c r="F217" i="4"/>
  <c r="F216" i="4"/>
  <c r="E216" i="4"/>
  <c r="E215" i="4" s="1"/>
  <c r="D216" i="4"/>
  <c r="D215" i="4" s="1"/>
  <c r="F215" i="4" s="1"/>
  <c r="F214" i="4"/>
  <c r="F213" i="4"/>
  <c r="F212" i="4"/>
  <c r="F211" i="4"/>
  <c r="F210" i="4"/>
  <c r="E210" i="4"/>
  <c r="E196" i="4" s="1"/>
  <c r="D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D169" i="4"/>
  <c r="F168" i="4"/>
  <c r="F167" i="4"/>
  <c r="F166" i="4"/>
  <c r="F165" i="4"/>
  <c r="E164" i="4"/>
  <c r="D160" i="1" s="1"/>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E134" i="4"/>
  <c r="E133" i="4" s="1"/>
  <c r="D129" i="1" s="1"/>
  <c r="D134" i="4"/>
  <c r="D133" i="4"/>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D107" i="4"/>
  <c r="F107" i="4" s="1"/>
  <c r="E106" i="4"/>
  <c r="D102" i="1" s="1"/>
  <c r="F105" i="4"/>
  <c r="F104" i="4"/>
  <c r="F103" i="4"/>
  <c r="F102" i="4"/>
  <c r="F101" i="4"/>
  <c r="F100" i="4"/>
  <c r="F99" i="4"/>
  <c r="E98" i="4"/>
  <c r="D98" i="4"/>
  <c r="F97" i="4"/>
  <c r="F96" i="4"/>
  <c r="F95" i="4"/>
  <c r="F94" i="4"/>
  <c r="F93" i="4"/>
  <c r="F92" i="4"/>
  <c r="F91" i="4"/>
  <c r="E91" i="4"/>
  <c r="D91" i="4"/>
  <c r="F90" i="4"/>
  <c r="F89" i="4"/>
  <c r="F88" i="4"/>
  <c r="F87" i="4"/>
  <c r="F86" i="4"/>
  <c r="F85" i="4"/>
  <c r="F84" i="4"/>
  <c r="E83" i="4"/>
  <c r="D79" i="1" s="1"/>
  <c r="D83" i="4"/>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F54" i="4"/>
  <c r="E54" i="4"/>
  <c r="E50" i="4" s="1"/>
  <c r="D54" i="4"/>
  <c r="F53" i="4"/>
  <c r="F52" i="4"/>
  <c r="F51" i="4"/>
  <c r="E51" i="4"/>
  <c r="D51" i="4"/>
  <c r="F49" i="4"/>
  <c r="F48" i="4"/>
  <c r="F47" i="4"/>
  <c r="F46" i="4"/>
  <c r="E45" i="4"/>
  <c r="E44" i="4" s="1"/>
  <c r="D45" i="4"/>
  <c r="D44" i="4" s="1"/>
  <c r="F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H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C1579" i="1"/>
  <c r="H1579" i="1" s="1"/>
  <c r="C1578" i="1"/>
  <c r="C1577" i="1"/>
  <c r="H1575" i="1"/>
  <c r="G1575" i="1"/>
  <c r="C1575" i="1"/>
  <c r="C1574" i="1"/>
  <c r="H1574" i="1" s="1"/>
  <c r="C1573" i="1"/>
  <c r="H1573" i="1" s="1"/>
  <c r="H1572" i="1"/>
  <c r="G1572" i="1"/>
  <c r="C1572" i="1"/>
  <c r="H1571" i="1"/>
  <c r="G1571" i="1"/>
  <c r="C1571" i="1"/>
  <c r="C1570" i="1"/>
  <c r="C1569" i="1"/>
  <c r="H1568" i="1"/>
  <c r="G1568" i="1"/>
  <c r="C1568" i="1"/>
  <c r="H1567" i="1"/>
  <c r="G1567" i="1"/>
  <c r="C1567" i="1"/>
  <c r="C1566" i="1"/>
  <c r="H1566" i="1" s="1"/>
  <c r="C1565" i="1"/>
  <c r="H1565" i="1" s="1"/>
  <c r="H1564" i="1"/>
  <c r="G1564" i="1"/>
  <c r="C1564" i="1"/>
  <c r="H1563" i="1"/>
  <c r="G1563" i="1"/>
  <c r="C1563" i="1"/>
  <c r="C1562" i="1"/>
  <c r="C1561" i="1"/>
  <c r="H1560" i="1"/>
  <c r="G1560" i="1"/>
  <c r="C1560" i="1"/>
  <c r="H1559" i="1"/>
  <c r="G1559" i="1"/>
  <c r="C1559" i="1"/>
  <c r="G1558" i="1"/>
  <c r="C1558" i="1"/>
  <c r="H1558" i="1" s="1"/>
  <c r="C1557" i="1"/>
  <c r="H1557" i="1" s="1"/>
  <c r="H1556" i="1"/>
  <c r="G1556" i="1"/>
  <c r="C1556" i="1"/>
  <c r="H1555" i="1"/>
  <c r="G1555" i="1"/>
  <c r="C1555" i="1"/>
  <c r="C1554" i="1"/>
  <c r="C1553" i="1"/>
  <c r="H1552" i="1"/>
  <c r="G1552" i="1"/>
  <c r="C1552" i="1"/>
  <c r="H1551" i="1"/>
  <c r="G1551" i="1"/>
  <c r="C1551" i="1"/>
  <c r="G1550" i="1"/>
  <c r="C1550" i="1"/>
  <c r="H1550" i="1" s="1"/>
  <c r="C1549" i="1"/>
  <c r="H1549" i="1" s="1"/>
  <c r="H1548" i="1"/>
  <c r="G1548" i="1"/>
  <c r="C1548" i="1"/>
  <c r="H1547" i="1"/>
  <c r="G1547" i="1"/>
  <c r="C1547" i="1"/>
  <c r="C1546" i="1"/>
  <c r="C1545" i="1"/>
  <c r="H1544" i="1"/>
  <c r="G1544" i="1"/>
  <c r="C1544" i="1"/>
  <c r="H1543" i="1"/>
  <c r="G1543" i="1"/>
  <c r="C1543" i="1"/>
  <c r="C1542" i="1"/>
  <c r="H1542" i="1" s="1"/>
  <c r="C1541" i="1"/>
  <c r="H1541" i="1" s="1"/>
  <c r="H1540" i="1"/>
  <c r="G1540" i="1"/>
  <c r="C1540" i="1"/>
  <c r="H1539" i="1"/>
  <c r="G1539" i="1"/>
  <c r="C1539" i="1"/>
  <c r="C1538" i="1"/>
  <c r="C1537" i="1"/>
  <c r="H1536" i="1"/>
  <c r="G1536" i="1"/>
  <c r="C1536" i="1"/>
  <c r="H1535" i="1"/>
  <c r="G1535" i="1"/>
  <c r="C1535" i="1"/>
  <c r="G1534" i="1"/>
  <c r="C1534" i="1"/>
  <c r="H1534" i="1" s="1"/>
  <c r="C1533" i="1"/>
  <c r="H1533" i="1" s="1"/>
  <c r="H1532" i="1"/>
  <c r="G1532" i="1"/>
  <c r="C1532" i="1"/>
  <c r="C1531" i="1"/>
  <c r="H1531" i="1" s="1"/>
  <c r="C1529" i="1"/>
  <c r="H1528" i="1"/>
  <c r="G1528" i="1"/>
  <c r="C1528" i="1"/>
  <c r="H1527" i="1"/>
  <c r="G1527" i="1"/>
  <c r="C1527" i="1"/>
  <c r="G1526" i="1"/>
  <c r="C1526" i="1"/>
  <c r="H1526" i="1" s="1"/>
  <c r="C1525" i="1"/>
  <c r="H1525" i="1" s="1"/>
  <c r="H1523" i="1"/>
  <c r="G1523" i="1"/>
  <c r="C1523" i="1"/>
  <c r="C1522" i="1"/>
  <c r="C1521" i="1"/>
  <c r="H1520" i="1"/>
  <c r="G1520" i="1"/>
  <c r="C1520" i="1"/>
  <c r="H1519" i="1"/>
  <c r="G1519" i="1"/>
  <c r="C1519" i="1"/>
  <c r="H1516" i="1"/>
  <c r="G1516" i="1"/>
  <c r="C1516" i="1"/>
  <c r="H1515" i="1"/>
  <c r="G1515" i="1"/>
  <c r="C1515" i="1"/>
  <c r="C1514" i="1"/>
  <c r="C1513" i="1"/>
  <c r="H1512" i="1"/>
  <c r="G1512" i="1"/>
  <c r="C1512" i="1"/>
  <c r="H1511" i="1"/>
  <c r="G1511" i="1"/>
  <c r="C1511" i="1"/>
  <c r="C1510" i="1"/>
  <c r="H1510" i="1" s="1"/>
  <c r="C1509" i="1"/>
  <c r="H1509" i="1" s="1"/>
  <c r="H1508" i="1"/>
  <c r="G1508" i="1"/>
  <c r="C1508" i="1"/>
  <c r="H1507" i="1"/>
  <c r="G1507" i="1"/>
  <c r="C1507" i="1"/>
  <c r="C1506" i="1"/>
  <c r="C1505" i="1"/>
  <c r="H1504" i="1"/>
  <c r="C1504" i="1"/>
  <c r="G1504" i="1" s="1"/>
  <c r="C1503" i="1"/>
  <c r="H1503" i="1" s="1"/>
  <c r="C1502" i="1"/>
  <c r="H1502" i="1" s="1"/>
  <c r="H1500" i="1"/>
  <c r="G1500" i="1"/>
  <c r="C1500" i="1"/>
  <c r="C1498" i="1"/>
  <c r="C1497" i="1"/>
  <c r="H1496" i="1"/>
  <c r="G1496" i="1"/>
  <c r="C1496" i="1"/>
  <c r="H1495" i="1"/>
  <c r="G1495" i="1"/>
  <c r="C1495" i="1"/>
  <c r="C1494" i="1"/>
  <c r="H1494" i="1" s="1"/>
  <c r="C1493" i="1"/>
  <c r="H1493" i="1" s="1"/>
  <c r="C1492" i="1"/>
  <c r="H1492" i="1" s="1"/>
  <c r="C1491" i="1"/>
  <c r="H1491" i="1" s="1"/>
  <c r="C1490" i="1"/>
  <c r="C1489" i="1"/>
  <c r="H1488" i="1"/>
  <c r="G1488" i="1"/>
  <c r="C1488" i="1"/>
  <c r="H1487" i="1"/>
  <c r="G1487" i="1"/>
  <c r="C1487" i="1"/>
  <c r="C1486" i="1"/>
  <c r="H1486" i="1" s="1"/>
  <c r="C1485" i="1"/>
  <c r="H1485" i="1" s="1"/>
  <c r="C1484" i="1"/>
  <c r="H1484" i="1" s="1"/>
  <c r="C1482" i="1"/>
  <c r="H1480" i="1"/>
  <c r="G1480" i="1"/>
  <c r="C1480" i="1"/>
  <c r="D1479" i="1"/>
  <c r="C1479" i="1"/>
  <c r="H1478" i="1"/>
  <c r="G1478" i="1"/>
  <c r="I1478" i="1" s="1"/>
  <c r="D1478" i="1"/>
  <c r="C1478" i="1"/>
  <c r="J1478" i="1" s="1"/>
  <c r="D1477" i="1"/>
  <c r="C1477" i="1"/>
  <c r="J1476" i="1"/>
  <c r="H1476" i="1"/>
  <c r="G1476" i="1"/>
  <c r="I1476" i="1" s="1"/>
  <c r="D1476" i="1"/>
  <c r="C1476" i="1"/>
  <c r="H1475" i="1"/>
  <c r="G1475" i="1"/>
  <c r="D1475" i="1"/>
  <c r="C1475" i="1"/>
  <c r="D1474" i="1"/>
  <c r="C1474" i="1"/>
  <c r="J1473" i="1"/>
  <c r="H1473" i="1"/>
  <c r="G1473" i="1"/>
  <c r="I1473" i="1" s="1"/>
  <c r="D1473" i="1"/>
  <c r="C1473" i="1"/>
  <c r="D1472" i="1"/>
  <c r="C1472" i="1"/>
  <c r="H1471" i="1"/>
  <c r="G1471" i="1"/>
  <c r="I1471" i="1" s="1"/>
  <c r="D1471" i="1"/>
  <c r="C1471" i="1"/>
  <c r="J1471" i="1" s="1"/>
  <c r="H1470" i="1"/>
  <c r="G1470" i="1"/>
  <c r="D1470" i="1"/>
  <c r="C1470" i="1"/>
  <c r="H1469" i="1"/>
  <c r="G1469" i="1"/>
  <c r="D1469" i="1"/>
  <c r="C1469" i="1"/>
  <c r="D1468" i="1"/>
  <c r="C1468" i="1"/>
  <c r="J1467" i="1"/>
  <c r="H1467" i="1"/>
  <c r="G1467" i="1"/>
  <c r="I1467" i="1" s="1"/>
  <c r="D1467" i="1"/>
  <c r="C1467" i="1"/>
  <c r="D1466" i="1"/>
  <c r="C1466" i="1"/>
  <c r="H1465" i="1"/>
  <c r="G1465" i="1"/>
  <c r="I1465" i="1" s="1"/>
  <c r="D1465" i="1"/>
  <c r="C1465" i="1"/>
  <c r="J1465" i="1" s="1"/>
  <c r="D1464" i="1"/>
  <c r="C1464" i="1"/>
  <c r="J1463" i="1"/>
  <c r="H1463" i="1"/>
  <c r="G1463" i="1"/>
  <c r="I1463" i="1" s="1"/>
  <c r="D1463" i="1"/>
  <c r="C1463" i="1"/>
  <c r="D1462" i="1"/>
  <c r="C1462" i="1"/>
  <c r="D1461" i="1"/>
  <c r="C1461" i="1"/>
  <c r="J1460" i="1"/>
  <c r="H1460" i="1"/>
  <c r="G1460" i="1"/>
  <c r="D1460" i="1"/>
  <c r="C1460" i="1"/>
  <c r="D1459" i="1"/>
  <c r="C1459" i="1"/>
  <c r="H1458" i="1"/>
  <c r="G1458" i="1"/>
  <c r="I1458" i="1" s="1"/>
  <c r="D1458" i="1"/>
  <c r="C1458" i="1"/>
  <c r="J1458" i="1" s="1"/>
  <c r="D1457" i="1"/>
  <c r="C1457" i="1"/>
  <c r="J1456" i="1"/>
  <c r="H1456" i="1"/>
  <c r="G1456" i="1"/>
  <c r="D1456" i="1"/>
  <c r="C1456" i="1"/>
  <c r="D1455" i="1"/>
  <c r="C1455" i="1"/>
  <c r="D1454" i="1"/>
  <c r="C1454" i="1"/>
  <c r="D1453" i="1"/>
  <c r="C1453" i="1"/>
  <c r="H1452" i="1"/>
  <c r="G1452" i="1"/>
  <c r="I1452" i="1" s="1"/>
  <c r="D1452" i="1"/>
  <c r="C1452" i="1"/>
  <c r="J1452" i="1" s="1"/>
  <c r="J1451" i="1"/>
  <c r="D1451" i="1"/>
  <c r="C1451" i="1"/>
  <c r="J1450" i="1"/>
  <c r="H1450" i="1"/>
  <c r="G1450" i="1"/>
  <c r="D1450" i="1"/>
  <c r="C1450" i="1"/>
  <c r="J1449" i="1"/>
  <c r="D1449" i="1"/>
  <c r="C1449" i="1"/>
  <c r="H1448" i="1"/>
  <c r="G1448" i="1"/>
  <c r="D1448" i="1"/>
  <c r="C1448" i="1"/>
  <c r="J1448" i="1" s="1"/>
  <c r="J1447" i="1"/>
  <c r="D1447" i="1"/>
  <c r="C1447" i="1"/>
  <c r="J1446" i="1"/>
  <c r="H1446" i="1"/>
  <c r="G1446" i="1"/>
  <c r="I1446" i="1" s="1"/>
  <c r="D1446" i="1"/>
  <c r="C1446" i="1"/>
  <c r="H1445" i="1"/>
  <c r="D1445" i="1"/>
  <c r="C1445" i="1"/>
  <c r="G1445" i="1" s="1"/>
  <c r="D1444" i="1"/>
  <c r="J1444" i="1" s="1"/>
  <c r="C1444" i="1"/>
  <c r="H1443" i="1"/>
  <c r="D1443" i="1"/>
  <c r="C1443" i="1"/>
  <c r="D1442" i="1"/>
  <c r="J1442" i="1" s="1"/>
  <c r="C1442" i="1"/>
  <c r="H1441" i="1"/>
  <c r="D1441" i="1"/>
  <c r="C1441" i="1"/>
  <c r="D1440" i="1"/>
  <c r="J1440" i="1" s="1"/>
  <c r="C1440" i="1"/>
  <c r="H1439" i="1"/>
  <c r="D1439" i="1"/>
  <c r="C1439" i="1"/>
  <c r="D1438" i="1"/>
  <c r="C1438" i="1"/>
  <c r="G1438" i="1" s="1"/>
  <c r="D1437" i="1"/>
  <c r="C1437" i="1"/>
  <c r="G1437" i="1" s="1"/>
  <c r="C1436" i="1"/>
  <c r="H1434" i="1"/>
  <c r="D1434" i="1"/>
  <c r="C1434" i="1"/>
  <c r="G1434" i="1" s="1"/>
  <c r="H1433" i="1"/>
  <c r="D1433" i="1"/>
  <c r="C1433" i="1"/>
  <c r="G1433" i="1" s="1"/>
  <c r="D1432" i="1"/>
  <c r="C1432" i="1"/>
  <c r="G1432" i="1" s="1"/>
  <c r="D1431" i="1"/>
  <c r="C1431" i="1"/>
  <c r="G1431" i="1" s="1"/>
  <c r="D1430" i="1"/>
  <c r="C1430" i="1"/>
  <c r="G1430" i="1" s="1"/>
  <c r="H1429" i="1"/>
  <c r="D1429" i="1"/>
  <c r="C1429" i="1"/>
  <c r="G1429" i="1" s="1"/>
  <c r="D1428" i="1"/>
  <c r="C1428" i="1"/>
  <c r="G1428" i="1" s="1"/>
  <c r="D1427" i="1"/>
  <c r="C1427" i="1"/>
  <c r="G1427" i="1" s="1"/>
  <c r="H1426" i="1"/>
  <c r="D1426" i="1"/>
  <c r="C1426" i="1"/>
  <c r="G1426" i="1" s="1"/>
  <c r="H1425" i="1"/>
  <c r="D1425" i="1"/>
  <c r="C1425" i="1"/>
  <c r="G1425" i="1" s="1"/>
  <c r="D1424" i="1"/>
  <c r="C1424" i="1"/>
  <c r="G1424" i="1" s="1"/>
  <c r="D1423" i="1"/>
  <c r="C1423" i="1"/>
  <c r="G1423" i="1" s="1"/>
  <c r="D1422" i="1"/>
  <c r="C1422" i="1"/>
  <c r="G1422" i="1" s="1"/>
  <c r="H1421" i="1"/>
  <c r="D1421" i="1"/>
  <c r="C1421" i="1"/>
  <c r="G1421" i="1" s="1"/>
  <c r="D1420" i="1"/>
  <c r="C1420" i="1"/>
  <c r="G1420" i="1" s="1"/>
  <c r="D1419" i="1"/>
  <c r="C1419" i="1"/>
  <c r="G1419" i="1" s="1"/>
  <c r="H1418" i="1"/>
  <c r="D1418" i="1"/>
  <c r="C1418" i="1"/>
  <c r="G1418" i="1" s="1"/>
  <c r="H1417" i="1"/>
  <c r="D1417" i="1"/>
  <c r="C1417" i="1"/>
  <c r="G1417" i="1" s="1"/>
  <c r="D1416" i="1"/>
  <c r="C1416" i="1"/>
  <c r="G1416" i="1" s="1"/>
  <c r="D1415" i="1"/>
  <c r="C1415" i="1"/>
  <c r="G1415" i="1" s="1"/>
  <c r="D1414" i="1"/>
  <c r="C1414" i="1"/>
  <c r="G1414" i="1" s="1"/>
  <c r="H1413" i="1"/>
  <c r="D1413" i="1"/>
  <c r="C1413" i="1"/>
  <c r="G1413" i="1" s="1"/>
  <c r="D1412" i="1"/>
  <c r="C1412" i="1"/>
  <c r="G1412" i="1" s="1"/>
  <c r="D1411" i="1"/>
  <c r="C1411" i="1"/>
  <c r="G1411" i="1" s="1"/>
  <c r="H1410" i="1"/>
  <c r="D1410" i="1"/>
  <c r="C1410" i="1"/>
  <c r="G1410" i="1" s="1"/>
  <c r="H1409" i="1"/>
  <c r="D1409" i="1"/>
  <c r="C1409" i="1"/>
  <c r="G1409" i="1" s="1"/>
  <c r="D1408" i="1"/>
  <c r="D1407" i="1"/>
  <c r="C1407" i="1"/>
  <c r="G1407" i="1" s="1"/>
  <c r="D1406" i="1"/>
  <c r="C1406" i="1"/>
  <c r="G1406" i="1" s="1"/>
  <c r="H1405" i="1"/>
  <c r="D1405" i="1"/>
  <c r="C1405" i="1"/>
  <c r="G1405" i="1" s="1"/>
  <c r="D1404" i="1"/>
  <c r="C1404" i="1"/>
  <c r="G1404" i="1" s="1"/>
  <c r="D1403" i="1"/>
  <c r="C1403" i="1"/>
  <c r="G1403" i="1" s="1"/>
  <c r="H1402" i="1"/>
  <c r="D1402" i="1"/>
  <c r="C1402" i="1"/>
  <c r="G1402" i="1" s="1"/>
  <c r="H1401" i="1"/>
  <c r="D1401" i="1"/>
  <c r="C1401" i="1"/>
  <c r="G1401" i="1" s="1"/>
  <c r="D1400" i="1"/>
  <c r="C1400" i="1"/>
  <c r="D1399" i="1"/>
  <c r="C1399" i="1"/>
  <c r="G1399" i="1" s="1"/>
  <c r="D1398" i="1"/>
  <c r="C1398" i="1"/>
  <c r="G1398" i="1" s="1"/>
  <c r="H1397" i="1"/>
  <c r="D1397" i="1"/>
  <c r="C1397" i="1"/>
  <c r="G1397" i="1" s="1"/>
  <c r="D1396" i="1"/>
  <c r="C1396" i="1"/>
  <c r="G1396" i="1" s="1"/>
  <c r="D1395" i="1"/>
  <c r="C1395" i="1"/>
  <c r="G1395" i="1" s="1"/>
  <c r="H1394" i="1"/>
  <c r="D1394" i="1"/>
  <c r="C1394" i="1"/>
  <c r="G1394" i="1" s="1"/>
  <c r="H1393" i="1"/>
  <c r="D1393" i="1"/>
  <c r="C1393" i="1"/>
  <c r="G1393" i="1" s="1"/>
  <c r="D1392" i="1"/>
  <c r="C1392" i="1"/>
  <c r="D1391" i="1"/>
  <c r="C1391" i="1"/>
  <c r="G1391" i="1" s="1"/>
  <c r="D1390" i="1"/>
  <c r="C1390" i="1"/>
  <c r="G1390" i="1" s="1"/>
  <c r="H1389" i="1"/>
  <c r="D1389" i="1"/>
  <c r="C1389" i="1"/>
  <c r="G1389" i="1" s="1"/>
  <c r="D1388" i="1"/>
  <c r="C1388" i="1"/>
  <c r="G1388" i="1" s="1"/>
  <c r="D1387" i="1"/>
  <c r="C1387" i="1"/>
  <c r="G1387" i="1" s="1"/>
  <c r="H1386" i="1"/>
  <c r="D1386" i="1"/>
  <c r="C1386" i="1"/>
  <c r="G1386" i="1" s="1"/>
  <c r="H1385" i="1"/>
  <c r="D1385" i="1"/>
  <c r="C1385" i="1"/>
  <c r="G1385" i="1" s="1"/>
  <c r="D1384" i="1"/>
  <c r="C1384" i="1"/>
  <c r="D1383" i="1"/>
  <c r="C1383" i="1"/>
  <c r="G1383" i="1" s="1"/>
  <c r="D1382" i="1"/>
  <c r="C1382" i="1"/>
  <c r="G1382" i="1" s="1"/>
  <c r="H1381" i="1"/>
  <c r="D1381" i="1"/>
  <c r="C1381" i="1"/>
  <c r="G1381" i="1" s="1"/>
  <c r="D1380" i="1"/>
  <c r="C1380" i="1"/>
  <c r="G1380" i="1" s="1"/>
  <c r="D1379" i="1"/>
  <c r="C1379" i="1"/>
  <c r="G1379" i="1" s="1"/>
  <c r="H1378" i="1"/>
  <c r="D1378" i="1"/>
  <c r="C1378" i="1"/>
  <c r="G1378" i="1" s="1"/>
  <c r="H1377" i="1"/>
  <c r="D1377" i="1"/>
  <c r="C1377" i="1"/>
  <c r="G1377" i="1" s="1"/>
  <c r="D1376" i="1"/>
  <c r="C1376" i="1"/>
  <c r="D1375" i="1"/>
  <c r="C1375" i="1"/>
  <c r="G1375" i="1" s="1"/>
  <c r="D1374" i="1"/>
  <c r="C1374" i="1"/>
  <c r="G1374" i="1" s="1"/>
  <c r="H1373" i="1"/>
  <c r="D1373" i="1"/>
  <c r="C1373" i="1"/>
  <c r="G1373" i="1" s="1"/>
  <c r="D1372" i="1"/>
  <c r="C1372" i="1"/>
  <c r="G1372" i="1" s="1"/>
  <c r="D1371" i="1"/>
  <c r="C1371" i="1"/>
  <c r="G1371" i="1" s="1"/>
  <c r="H1370" i="1"/>
  <c r="D1370" i="1"/>
  <c r="C1370" i="1"/>
  <c r="G1370" i="1" s="1"/>
  <c r="H1369" i="1"/>
  <c r="D1369" i="1"/>
  <c r="C1369" i="1"/>
  <c r="G1369" i="1" s="1"/>
  <c r="D1368" i="1"/>
  <c r="C1368" i="1"/>
  <c r="D1367" i="1"/>
  <c r="C1367" i="1"/>
  <c r="G1367" i="1" s="1"/>
  <c r="D1366" i="1"/>
  <c r="C1366" i="1"/>
  <c r="G1366" i="1" s="1"/>
  <c r="H1365" i="1"/>
  <c r="D1365" i="1"/>
  <c r="C1365" i="1"/>
  <c r="G1365" i="1" s="1"/>
  <c r="G1364" i="1"/>
  <c r="D1364" i="1"/>
  <c r="C1364" i="1"/>
  <c r="H1364" i="1" s="1"/>
  <c r="D1363" i="1"/>
  <c r="C1363" i="1"/>
  <c r="H1362" i="1"/>
  <c r="D1362" i="1"/>
  <c r="C1362" i="1"/>
  <c r="G1362" i="1" s="1"/>
  <c r="D1361" i="1"/>
  <c r="C1361" i="1"/>
  <c r="G1361" i="1" s="1"/>
  <c r="H1360" i="1"/>
  <c r="D1360" i="1"/>
  <c r="C1360" i="1"/>
  <c r="G1360" i="1" s="1"/>
  <c r="D1359" i="1"/>
  <c r="C1359" i="1"/>
  <c r="G1359" i="1" s="1"/>
  <c r="H1358" i="1"/>
  <c r="G1358" i="1"/>
  <c r="D1358" i="1"/>
  <c r="C1358" i="1"/>
  <c r="H1357" i="1"/>
  <c r="D1357" i="1"/>
  <c r="C1357" i="1"/>
  <c r="G1357" i="1" s="1"/>
  <c r="G1356" i="1"/>
  <c r="D1356" i="1"/>
  <c r="C1356" i="1"/>
  <c r="H1356" i="1" s="1"/>
  <c r="D1355" i="1"/>
  <c r="C1355" i="1"/>
  <c r="G1355" i="1" s="1"/>
  <c r="D1354" i="1"/>
  <c r="C1354" i="1"/>
  <c r="D1353" i="1"/>
  <c r="C1353" i="1"/>
  <c r="G1353" i="1" s="1"/>
  <c r="D1352" i="1"/>
  <c r="C1352" i="1"/>
  <c r="H1352" i="1" s="1"/>
  <c r="H1351" i="1"/>
  <c r="D1351" i="1"/>
  <c r="C1351" i="1"/>
  <c r="G1351" i="1" s="1"/>
  <c r="H1350" i="1"/>
  <c r="D1350" i="1"/>
  <c r="C1350" i="1"/>
  <c r="G1350" i="1" s="1"/>
  <c r="H1349" i="1"/>
  <c r="D1349" i="1"/>
  <c r="C1349" i="1"/>
  <c r="G1349" i="1" s="1"/>
  <c r="G1348" i="1"/>
  <c r="D1348" i="1"/>
  <c r="C1348" i="1"/>
  <c r="H1348" i="1" s="1"/>
  <c r="D1347" i="1"/>
  <c r="C1347" i="1"/>
  <c r="H1346" i="1"/>
  <c r="D1346" i="1"/>
  <c r="C1346" i="1"/>
  <c r="G1346" i="1" s="1"/>
  <c r="D1345" i="1"/>
  <c r="C1345" i="1"/>
  <c r="G1345" i="1" s="1"/>
  <c r="H1344" i="1"/>
  <c r="D1344" i="1"/>
  <c r="C1344" i="1"/>
  <c r="G1344" i="1" s="1"/>
  <c r="D1343" i="1"/>
  <c r="C1343" i="1"/>
  <c r="G1343" i="1" s="1"/>
  <c r="H1342" i="1"/>
  <c r="G1342" i="1"/>
  <c r="D1342" i="1"/>
  <c r="C1342" i="1"/>
  <c r="H1341" i="1"/>
  <c r="D1341" i="1"/>
  <c r="C1341" i="1"/>
  <c r="G1341" i="1" s="1"/>
  <c r="G1340" i="1"/>
  <c r="D1340" i="1"/>
  <c r="C1340" i="1"/>
  <c r="H1340" i="1" s="1"/>
  <c r="D1339" i="1"/>
  <c r="C1339" i="1"/>
  <c r="G1339" i="1" s="1"/>
  <c r="D1338" i="1"/>
  <c r="C1338" i="1"/>
  <c r="D1337" i="1"/>
  <c r="C1337" i="1"/>
  <c r="G1337" i="1" s="1"/>
  <c r="D1336" i="1"/>
  <c r="C1336" i="1"/>
  <c r="H1336" i="1" s="1"/>
  <c r="H1335" i="1"/>
  <c r="D1335" i="1"/>
  <c r="C1335" i="1"/>
  <c r="G1335" i="1" s="1"/>
  <c r="H1334" i="1"/>
  <c r="D1334" i="1"/>
  <c r="C1334" i="1"/>
  <c r="G1334" i="1" s="1"/>
  <c r="H1333" i="1"/>
  <c r="D1333" i="1"/>
  <c r="C1333" i="1"/>
  <c r="G1333" i="1" s="1"/>
  <c r="G1332" i="1"/>
  <c r="D1332" i="1"/>
  <c r="C1332" i="1"/>
  <c r="H1332" i="1" s="1"/>
  <c r="D1331" i="1"/>
  <c r="C1331" i="1"/>
  <c r="H1330" i="1"/>
  <c r="D1330" i="1"/>
  <c r="C1330" i="1"/>
  <c r="G1330" i="1" s="1"/>
  <c r="D1329" i="1"/>
  <c r="C1329" i="1"/>
  <c r="G1329" i="1" s="1"/>
  <c r="H1328" i="1"/>
  <c r="D1328" i="1"/>
  <c r="C1328" i="1"/>
  <c r="G1328" i="1" s="1"/>
  <c r="D1327" i="1"/>
  <c r="C1327" i="1"/>
  <c r="G1327" i="1" s="1"/>
  <c r="H1326" i="1"/>
  <c r="G1326" i="1"/>
  <c r="D1326" i="1"/>
  <c r="C1326" i="1"/>
  <c r="H1325" i="1"/>
  <c r="D1325" i="1"/>
  <c r="C1325" i="1"/>
  <c r="G1325" i="1" s="1"/>
  <c r="G1324" i="1"/>
  <c r="D1324" i="1"/>
  <c r="C1324" i="1"/>
  <c r="H1324" i="1" s="1"/>
  <c r="D1323" i="1"/>
  <c r="C1323" i="1"/>
  <c r="G1323" i="1" s="1"/>
  <c r="D1322" i="1"/>
  <c r="C1322" i="1"/>
  <c r="D1321" i="1"/>
  <c r="C1321" i="1"/>
  <c r="G1321" i="1" s="1"/>
  <c r="D1320" i="1"/>
  <c r="C1320" i="1"/>
  <c r="H1320" i="1" s="1"/>
  <c r="H1319" i="1"/>
  <c r="D1319" i="1"/>
  <c r="C1319" i="1"/>
  <c r="G1319" i="1" s="1"/>
  <c r="H1318" i="1"/>
  <c r="G1318" i="1"/>
  <c r="D1318" i="1"/>
  <c r="C1318" i="1"/>
  <c r="H1317" i="1"/>
  <c r="D1317" i="1"/>
  <c r="C1317" i="1"/>
  <c r="G1317" i="1" s="1"/>
  <c r="G1316" i="1"/>
  <c r="D1316" i="1"/>
  <c r="C1316" i="1"/>
  <c r="H1316" i="1" s="1"/>
  <c r="D1315" i="1"/>
  <c r="C1315" i="1"/>
  <c r="H1314" i="1"/>
  <c r="D1314" i="1"/>
  <c r="C1314" i="1"/>
  <c r="G1314" i="1" s="1"/>
  <c r="D1313" i="1"/>
  <c r="C1313" i="1"/>
  <c r="G1313" i="1" s="1"/>
  <c r="H1312" i="1"/>
  <c r="D1312" i="1"/>
  <c r="C1312" i="1"/>
  <c r="G1312" i="1" s="1"/>
  <c r="H1311" i="1"/>
  <c r="D1311" i="1"/>
  <c r="C1311" i="1"/>
  <c r="G1311" i="1" s="1"/>
  <c r="H1310" i="1"/>
  <c r="G1310" i="1"/>
  <c r="D1310" i="1"/>
  <c r="C1310" i="1"/>
  <c r="H1309" i="1"/>
  <c r="D1309" i="1"/>
  <c r="C1309" i="1"/>
  <c r="G1309" i="1" s="1"/>
  <c r="G1308" i="1"/>
  <c r="D1308" i="1"/>
  <c r="C1308" i="1"/>
  <c r="H1308" i="1" s="1"/>
  <c r="D1307" i="1"/>
  <c r="C1307" i="1"/>
  <c r="G1307" i="1" s="1"/>
  <c r="D1306" i="1"/>
  <c r="C1306" i="1"/>
  <c r="D1305" i="1"/>
  <c r="C1305" i="1"/>
  <c r="G1305" i="1" s="1"/>
  <c r="D1304" i="1"/>
  <c r="C1304" i="1"/>
  <c r="H1304" i="1" s="1"/>
  <c r="H1303" i="1"/>
  <c r="D1303" i="1"/>
  <c r="C1303" i="1"/>
  <c r="G1303" i="1" s="1"/>
  <c r="H1302" i="1"/>
  <c r="G1302" i="1"/>
  <c r="D1302" i="1"/>
  <c r="C1302" i="1"/>
  <c r="H1301" i="1"/>
  <c r="D1301" i="1"/>
  <c r="C1301" i="1"/>
  <c r="G1301" i="1" s="1"/>
  <c r="G1300" i="1"/>
  <c r="D1300" i="1"/>
  <c r="C1300" i="1"/>
  <c r="H1300" i="1" s="1"/>
  <c r="D1299" i="1"/>
  <c r="C1299" i="1"/>
  <c r="H1298" i="1"/>
  <c r="D1298" i="1"/>
  <c r="C1298" i="1"/>
  <c r="G1298" i="1" s="1"/>
  <c r="D1297" i="1"/>
  <c r="C1297" i="1"/>
  <c r="G1297" i="1" s="1"/>
  <c r="H1296" i="1"/>
  <c r="D1296" i="1"/>
  <c r="C1296" i="1"/>
  <c r="G1296" i="1" s="1"/>
  <c r="H1295" i="1"/>
  <c r="D1295" i="1"/>
  <c r="C1295" i="1"/>
  <c r="G1295" i="1" s="1"/>
  <c r="H1294" i="1"/>
  <c r="G1294" i="1"/>
  <c r="D1294" i="1"/>
  <c r="C1294" i="1"/>
  <c r="H1293" i="1"/>
  <c r="D1293" i="1"/>
  <c r="C1293" i="1"/>
  <c r="G1293" i="1" s="1"/>
  <c r="G1292" i="1"/>
  <c r="D1292" i="1"/>
  <c r="C1292" i="1"/>
  <c r="H1292" i="1" s="1"/>
  <c r="D1291" i="1"/>
  <c r="C1291" i="1"/>
  <c r="G1291" i="1" s="1"/>
  <c r="D1290" i="1"/>
  <c r="C1290" i="1"/>
  <c r="D1289" i="1"/>
  <c r="C1289" i="1"/>
  <c r="G1289" i="1" s="1"/>
  <c r="D1288" i="1"/>
  <c r="C1288" i="1"/>
  <c r="H1288" i="1" s="1"/>
  <c r="H1287" i="1"/>
  <c r="D1287" i="1"/>
  <c r="C1287" i="1"/>
  <c r="G1287" i="1" s="1"/>
  <c r="H1286" i="1"/>
  <c r="G1286" i="1"/>
  <c r="D1286" i="1"/>
  <c r="C1286" i="1"/>
  <c r="H1285" i="1"/>
  <c r="D1285" i="1"/>
  <c r="C1285" i="1"/>
  <c r="G1285" i="1" s="1"/>
  <c r="G1284" i="1"/>
  <c r="D1284" i="1"/>
  <c r="C1284" i="1"/>
  <c r="H1284" i="1" s="1"/>
  <c r="D1283" i="1"/>
  <c r="C1283" i="1"/>
  <c r="H1282" i="1"/>
  <c r="D1282" i="1"/>
  <c r="C1282" i="1"/>
  <c r="G1282" i="1" s="1"/>
  <c r="D1281" i="1"/>
  <c r="C1281" i="1"/>
  <c r="H1280" i="1"/>
  <c r="D1280" i="1"/>
  <c r="C1280" i="1"/>
  <c r="G1280" i="1" s="1"/>
  <c r="H1279" i="1"/>
  <c r="D1279" i="1"/>
  <c r="C1279" i="1"/>
  <c r="G1279" i="1" s="1"/>
  <c r="H1278" i="1"/>
  <c r="G1278" i="1"/>
  <c r="D1278" i="1"/>
  <c r="C1278" i="1"/>
  <c r="H1277" i="1"/>
  <c r="D1277" i="1"/>
  <c r="C1277" i="1"/>
  <c r="G1277" i="1" s="1"/>
  <c r="G1276" i="1"/>
  <c r="D1276" i="1"/>
  <c r="C1276" i="1"/>
  <c r="H1276" i="1" s="1"/>
  <c r="D1275" i="1"/>
  <c r="C1275" i="1"/>
  <c r="G1275" i="1" s="1"/>
  <c r="D1274" i="1"/>
  <c r="C1274" i="1"/>
  <c r="D1273" i="1"/>
  <c r="C1273" i="1"/>
  <c r="G1273" i="1" s="1"/>
  <c r="D1272" i="1"/>
  <c r="C1272" i="1"/>
  <c r="H1271" i="1"/>
  <c r="D1271" i="1"/>
  <c r="C1271" i="1"/>
  <c r="G1271" i="1" s="1"/>
  <c r="H1270" i="1"/>
  <c r="G1270" i="1"/>
  <c r="D1270" i="1"/>
  <c r="C1270" i="1"/>
  <c r="H1269" i="1"/>
  <c r="D1269" i="1"/>
  <c r="C1269" i="1"/>
  <c r="G1269" i="1" s="1"/>
  <c r="G1268" i="1"/>
  <c r="D1268" i="1"/>
  <c r="C1268" i="1"/>
  <c r="H1268" i="1" s="1"/>
  <c r="D1267" i="1"/>
  <c r="C1267" i="1"/>
  <c r="H1266" i="1"/>
  <c r="D1266" i="1"/>
  <c r="C1266" i="1"/>
  <c r="G1266" i="1" s="1"/>
  <c r="D1265" i="1"/>
  <c r="C1265" i="1"/>
  <c r="H1264" i="1"/>
  <c r="D1264" i="1"/>
  <c r="C1264" i="1"/>
  <c r="G1264" i="1" s="1"/>
  <c r="H1263" i="1"/>
  <c r="D1263" i="1"/>
  <c r="C1263" i="1"/>
  <c r="G1263" i="1" s="1"/>
  <c r="H1262" i="1"/>
  <c r="G1262" i="1"/>
  <c r="D1262" i="1"/>
  <c r="C1262" i="1"/>
  <c r="H1261" i="1"/>
  <c r="D1261" i="1"/>
  <c r="C1261" i="1"/>
  <c r="G1261" i="1" s="1"/>
  <c r="G1260" i="1"/>
  <c r="D1260" i="1"/>
  <c r="C1260" i="1"/>
  <c r="H1260" i="1" s="1"/>
  <c r="D1259" i="1"/>
  <c r="C1259" i="1"/>
  <c r="G1259" i="1" s="1"/>
  <c r="D1258" i="1"/>
  <c r="C1258" i="1"/>
  <c r="D1257" i="1"/>
  <c r="C1257" i="1"/>
  <c r="G1257" i="1" s="1"/>
  <c r="D1256" i="1"/>
  <c r="C1256" i="1"/>
  <c r="H1255" i="1"/>
  <c r="D1255" i="1"/>
  <c r="C1255" i="1"/>
  <c r="G1255" i="1" s="1"/>
  <c r="H1254" i="1"/>
  <c r="G1254" i="1"/>
  <c r="D1254" i="1"/>
  <c r="C1254" i="1"/>
  <c r="H1253" i="1"/>
  <c r="D1253" i="1"/>
  <c r="C1253" i="1"/>
  <c r="G1253" i="1" s="1"/>
  <c r="G1252" i="1"/>
  <c r="D1252" i="1"/>
  <c r="C1252" i="1"/>
  <c r="H1252" i="1" s="1"/>
  <c r="D1251" i="1"/>
  <c r="C1251" i="1"/>
  <c r="H1250" i="1"/>
  <c r="D1250" i="1"/>
  <c r="C1250" i="1"/>
  <c r="G1250" i="1" s="1"/>
  <c r="D1249" i="1"/>
  <c r="C1249" i="1"/>
  <c r="H1248" i="1"/>
  <c r="D1248" i="1"/>
  <c r="C1248" i="1"/>
  <c r="G1248" i="1" s="1"/>
  <c r="H1247" i="1"/>
  <c r="D1247" i="1"/>
  <c r="C1247" i="1"/>
  <c r="G1247" i="1" s="1"/>
  <c r="H1246" i="1"/>
  <c r="G1246" i="1"/>
  <c r="D1246" i="1"/>
  <c r="C1246" i="1"/>
  <c r="H1245" i="1"/>
  <c r="D1245" i="1"/>
  <c r="C1245" i="1"/>
  <c r="G1245" i="1" s="1"/>
  <c r="G1244" i="1"/>
  <c r="D1244" i="1"/>
  <c r="C1244" i="1"/>
  <c r="H1244" i="1" s="1"/>
  <c r="D1243" i="1"/>
  <c r="C1243" i="1"/>
  <c r="G1243" i="1" s="1"/>
  <c r="D1242" i="1"/>
  <c r="C1242" i="1"/>
  <c r="D1241" i="1"/>
  <c r="C1241" i="1"/>
  <c r="D1240" i="1"/>
  <c r="C1240" i="1"/>
  <c r="H1239" i="1"/>
  <c r="D1239" i="1"/>
  <c r="C1239" i="1"/>
  <c r="G1239" i="1" s="1"/>
  <c r="H1238" i="1"/>
  <c r="G1238" i="1"/>
  <c r="D1238" i="1"/>
  <c r="C1238" i="1"/>
  <c r="H1237" i="1"/>
  <c r="D1237" i="1"/>
  <c r="C1237" i="1"/>
  <c r="G1237" i="1" s="1"/>
  <c r="G1236" i="1"/>
  <c r="D1236" i="1"/>
  <c r="C1236" i="1"/>
  <c r="H1236" i="1" s="1"/>
  <c r="D1235" i="1"/>
  <c r="C1235" i="1"/>
  <c r="H1234" i="1"/>
  <c r="D1234" i="1"/>
  <c r="C1234" i="1"/>
  <c r="G1234" i="1" s="1"/>
  <c r="D1233" i="1"/>
  <c r="C1233" i="1"/>
  <c r="H1232" i="1"/>
  <c r="D1232" i="1"/>
  <c r="C1232" i="1"/>
  <c r="G1232" i="1" s="1"/>
  <c r="H1231" i="1"/>
  <c r="D1231" i="1"/>
  <c r="C1231" i="1"/>
  <c r="G1231" i="1" s="1"/>
  <c r="H1230" i="1"/>
  <c r="G1230" i="1"/>
  <c r="D1230" i="1"/>
  <c r="C1230" i="1"/>
  <c r="H1229" i="1"/>
  <c r="D1229" i="1"/>
  <c r="C1229" i="1"/>
  <c r="G1229" i="1" s="1"/>
  <c r="G1228" i="1"/>
  <c r="D1228" i="1"/>
  <c r="C1228" i="1"/>
  <c r="H1228" i="1" s="1"/>
  <c r="D1227" i="1"/>
  <c r="C1227" i="1"/>
  <c r="G1227" i="1" s="1"/>
  <c r="D1226" i="1"/>
  <c r="C1226" i="1"/>
  <c r="D1225" i="1"/>
  <c r="C1225" i="1"/>
  <c r="D1224" i="1"/>
  <c r="C1224" i="1"/>
  <c r="H1223" i="1"/>
  <c r="D1223" i="1"/>
  <c r="C1223" i="1"/>
  <c r="G1223" i="1" s="1"/>
  <c r="H1222" i="1"/>
  <c r="G1222" i="1"/>
  <c r="D1222" i="1"/>
  <c r="C1222" i="1"/>
  <c r="H1221" i="1"/>
  <c r="D1221" i="1"/>
  <c r="C1221" i="1"/>
  <c r="G1221" i="1" s="1"/>
  <c r="G1220" i="1"/>
  <c r="D1220" i="1"/>
  <c r="C1220" i="1"/>
  <c r="H1220" i="1" s="1"/>
  <c r="D1219" i="1"/>
  <c r="C1219" i="1"/>
  <c r="D1218" i="1"/>
  <c r="H1218" i="1" s="1"/>
  <c r="C1218" i="1"/>
  <c r="D1217" i="1"/>
  <c r="C1217" i="1"/>
  <c r="D1216" i="1"/>
  <c r="H1216" i="1" s="1"/>
  <c r="C1216" i="1"/>
  <c r="D1215" i="1"/>
  <c r="C1215" i="1"/>
  <c r="D1214" i="1"/>
  <c r="D1213" i="1"/>
  <c r="C1213" i="1"/>
  <c r="D1212" i="1"/>
  <c r="H1212" i="1" s="1"/>
  <c r="C1212" i="1"/>
  <c r="G1212" i="1" s="1"/>
  <c r="D1211" i="1"/>
  <c r="C1211" i="1"/>
  <c r="D1210" i="1"/>
  <c r="H1210" i="1" s="1"/>
  <c r="C1210" i="1"/>
  <c r="G1210" i="1" s="1"/>
  <c r="D1209" i="1"/>
  <c r="C1209" i="1"/>
  <c r="D1208" i="1"/>
  <c r="H1208" i="1" s="1"/>
  <c r="C1208" i="1"/>
  <c r="G1208" i="1" s="1"/>
  <c r="D1207" i="1"/>
  <c r="C1207" i="1"/>
  <c r="D1206" i="1"/>
  <c r="H1206" i="1" s="1"/>
  <c r="C1206" i="1"/>
  <c r="G1206" i="1" s="1"/>
  <c r="D1205" i="1"/>
  <c r="C1205" i="1"/>
  <c r="D1204" i="1"/>
  <c r="H1204" i="1" s="1"/>
  <c r="C1204" i="1"/>
  <c r="G1204" i="1" s="1"/>
  <c r="D1203" i="1"/>
  <c r="C1203" i="1"/>
  <c r="D1202" i="1"/>
  <c r="H1202" i="1" s="1"/>
  <c r="C1202" i="1"/>
  <c r="G1202" i="1" s="1"/>
  <c r="D1201" i="1"/>
  <c r="C1201" i="1"/>
  <c r="D1200" i="1"/>
  <c r="H1200" i="1" s="1"/>
  <c r="C1200" i="1"/>
  <c r="G1200" i="1" s="1"/>
  <c r="D1199" i="1"/>
  <c r="C1199" i="1"/>
  <c r="D1198" i="1"/>
  <c r="H1198" i="1" s="1"/>
  <c r="C1198" i="1"/>
  <c r="G1198" i="1" s="1"/>
  <c r="D1197" i="1"/>
  <c r="C1197" i="1"/>
  <c r="D1196" i="1"/>
  <c r="H1196" i="1" s="1"/>
  <c r="C1196" i="1"/>
  <c r="G1196" i="1" s="1"/>
  <c r="D1195" i="1"/>
  <c r="C1195" i="1"/>
  <c r="D1194" i="1"/>
  <c r="H1194" i="1" s="1"/>
  <c r="C1194" i="1"/>
  <c r="G1194" i="1" s="1"/>
  <c r="D1193" i="1"/>
  <c r="C1193" i="1"/>
  <c r="D1192" i="1"/>
  <c r="H1192" i="1" s="1"/>
  <c r="C1192" i="1"/>
  <c r="G1192" i="1" s="1"/>
  <c r="D1191" i="1"/>
  <c r="C1191" i="1"/>
  <c r="D1190" i="1"/>
  <c r="H1190" i="1" s="1"/>
  <c r="C1190" i="1"/>
  <c r="G1190" i="1" s="1"/>
  <c r="D1189" i="1"/>
  <c r="C1189" i="1"/>
  <c r="D1188" i="1"/>
  <c r="H1188" i="1" s="1"/>
  <c r="C1188" i="1"/>
  <c r="G1188" i="1" s="1"/>
  <c r="D1187" i="1"/>
  <c r="C1187" i="1"/>
  <c r="D1186" i="1"/>
  <c r="H1186" i="1" s="1"/>
  <c r="C1186" i="1"/>
  <c r="G1186" i="1" s="1"/>
  <c r="D1185" i="1"/>
  <c r="C1185" i="1"/>
  <c r="D1184" i="1"/>
  <c r="H1184" i="1" s="1"/>
  <c r="C1184" i="1"/>
  <c r="G1184" i="1" s="1"/>
  <c r="D1183" i="1"/>
  <c r="C1183" i="1"/>
  <c r="D1182" i="1"/>
  <c r="H1182" i="1" s="1"/>
  <c r="C1182" i="1"/>
  <c r="G1182" i="1" s="1"/>
  <c r="D1181" i="1"/>
  <c r="C1181" i="1"/>
  <c r="D1180" i="1"/>
  <c r="H1180" i="1" s="1"/>
  <c r="C1180" i="1"/>
  <c r="G1180" i="1" s="1"/>
  <c r="D1179" i="1"/>
  <c r="C1179" i="1"/>
  <c r="D1178" i="1"/>
  <c r="H1178" i="1" s="1"/>
  <c r="C1178" i="1"/>
  <c r="G1178" i="1" s="1"/>
  <c r="D1177" i="1"/>
  <c r="C1177" i="1"/>
  <c r="D1176" i="1"/>
  <c r="H1176" i="1" s="1"/>
  <c r="C1176" i="1"/>
  <c r="D1175" i="1"/>
  <c r="C1175" i="1"/>
  <c r="D1174" i="1"/>
  <c r="H1174" i="1" s="1"/>
  <c r="C1174" i="1"/>
  <c r="G1174" i="1" s="1"/>
  <c r="D1173" i="1"/>
  <c r="C1173" i="1"/>
  <c r="D1172" i="1"/>
  <c r="H1172" i="1" s="1"/>
  <c r="C1172" i="1"/>
  <c r="D1171" i="1"/>
  <c r="C1171" i="1"/>
  <c r="D1170" i="1"/>
  <c r="H1170" i="1" s="1"/>
  <c r="C1170" i="1"/>
  <c r="G1170" i="1" s="1"/>
  <c r="D1169" i="1"/>
  <c r="C1169" i="1"/>
  <c r="D1168" i="1"/>
  <c r="H1168" i="1" s="1"/>
  <c r="C1168" i="1"/>
  <c r="D1167" i="1"/>
  <c r="C1167" i="1"/>
  <c r="D1166" i="1"/>
  <c r="H1166" i="1" s="1"/>
  <c r="C1166" i="1"/>
  <c r="G1166" i="1" s="1"/>
  <c r="D1165" i="1"/>
  <c r="C1165" i="1"/>
  <c r="D1164" i="1"/>
  <c r="H1164" i="1" s="1"/>
  <c r="C1164" i="1"/>
  <c r="D1163" i="1"/>
  <c r="C1163" i="1"/>
  <c r="D1162" i="1"/>
  <c r="H1162" i="1" s="1"/>
  <c r="C1162" i="1"/>
  <c r="G1162" i="1" s="1"/>
  <c r="D1161" i="1"/>
  <c r="C1161" i="1"/>
  <c r="D1160" i="1"/>
  <c r="H1160" i="1" s="1"/>
  <c r="C1160" i="1"/>
  <c r="D1159" i="1"/>
  <c r="C1159" i="1"/>
  <c r="D1158" i="1"/>
  <c r="H1158" i="1" s="1"/>
  <c r="C1158" i="1"/>
  <c r="G1158" i="1" s="1"/>
  <c r="D1157" i="1"/>
  <c r="C1157" i="1"/>
  <c r="D1156" i="1"/>
  <c r="H1156" i="1" s="1"/>
  <c r="C1156" i="1"/>
  <c r="D1155" i="1"/>
  <c r="C1155" i="1"/>
  <c r="D1154" i="1"/>
  <c r="H1154" i="1" s="1"/>
  <c r="C1154" i="1"/>
  <c r="D1151" i="1"/>
  <c r="C1151" i="1"/>
  <c r="H1150" i="1"/>
  <c r="D1150" i="1"/>
  <c r="C1150" i="1"/>
  <c r="G1150" i="1" s="1"/>
  <c r="D1149" i="1"/>
  <c r="C1149" i="1"/>
  <c r="H1148" i="1"/>
  <c r="G1148" i="1"/>
  <c r="D1148" i="1"/>
  <c r="C1148" i="1"/>
  <c r="D1147" i="1"/>
  <c r="C1147" i="1"/>
  <c r="D1146" i="1"/>
  <c r="C1146" i="1"/>
  <c r="H1146" i="1" s="1"/>
  <c r="D1145" i="1"/>
  <c r="C1145" i="1"/>
  <c r="H1144" i="1"/>
  <c r="G1144" i="1"/>
  <c r="D1144" i="1"/>
  <c r="C1144" i="1"/>
  <c r="D1143" i="1"/>
  <c r="C1143" i="1"/>
  <c r="H1142" i="1"/>
  <c r="D1142" i="1"/>
  <c r="C1142" i="1"/>
  <c r="G1142" i="1" s="1"/>
  <c r="D1141" i="1"/>
  <c r="C1141" i="1"/>
  <c r="H1140" i="1"/>
  <c r="G1140" i="1"/>
  <c r="D1140" i="1"/>
  <c r="C1140" i="1"/>
  <c r="D1139" i="1"/>
  <c r="C1139" i="1"/>
  <c r="D1138" i="1"/>
  <c r="C1138" i="1"/>
  <c r="H1138" i="1" s="1"/>
  <c r="D1137" i="1"/>
  <c r="C1137" i="1"/>
  <c r="H1136" i="1"/>
  <c r="G1136" i="1"/>
  <c r="D1136" i="1"/>
  <c r="C1136" i="1"/>
  <c r="D1135" i="1"/>
  <c r="C1135" i="1"/>
  <c r="H1134" i="1"/>
  <c r="D1134" i="1"/>
  <c r="C1134" i="1"/>
  <c r="G1134" i="1" s="1"/>
  <c r="D1133" i="1"/>
  <c r="C1133" i="1"/>
  <c r="H1132" i="1"/>
  <c r="G1132" i="1"/>
  <c r="D1132" i="1"/>
  <c r="C1132" i="1"/>
  <c r="D1131" i="1"/>
  <c r="C1131" i="1"/>
  <c r="D1130" i="1"/>
  <c r="C1130" i="1"/>
  <c r="H1130" i="1" s="1"/>
  <c r="D1129" i="1"/>
  <c r="C1129" i="1"/>
  <c r="H1128" i="1"/>
  <c r="G1128" i="1"/>
  <c r="D1128" i="1"/>
  <c r="C1128" i="1"/>
  <c r="D1127" i="1"/>
  <c r="C1127" i="1"/>
  <c r="H1126" i="1"/>
  <c r="D1126" i="1"/>
  <c r="C1126" i="1"/>
  <c r="G1126" i="1" s="1"/>
  <c r="H1125" i="1"/>
  <c r="D1125" i="1"/>
  <c r="C1125" i="1"/>
  <c r="G1125" i="1" s="1"/>
  <c r="H1123" i="1"/>
  <c r="D1123" i="1"/>
  <c r="C1123" i="1"/>
  <c r="G1123" i="1" s="1"/>
  <c r="D1122" i="1"/>
  <c r="C1122" i="1"/>
  <c r="H1122" i="1" s="1"/>
  <c r="D1121" i="1"/>
  <c r="C1121" i="1"/>
  <c r="G1121" i="1" s="1"/>
  <c r="D1120" i="1"/>
  <c r="C1120" i="1"/>
  <c r="H1120" i="1" s="1"/>
  <c r="D1119" i="1"/>
  <c r="C1119" i="1"/>
  <c r="G1119" i="1" s="1"/>
  <c r="H1118" i="1"/>
  <c r="G1118" i="1"/>
  <c r="D1118" i="1"/>
  <c r="C1118" i="1"/>
  <c r="H1117" i="1"/>
  <c r="D1117" i="1"/>
  <c r="C1117" i="1"/>
  <c r="G1117" i="1" s="1"/>
  <c r="H1116" i="1"/>
  <c r="G1116" i="1"/>
  <c r="D1116" i="1"/>
  <c r="C1116" i="1"/>
  <c r="D1115" i="1"/>
  <c r="C1115" i="1"/>
  <c r="G1115" i="1" s="1"/>
  <c r="G1114" i="1"/>
  <c r="D1114" i="1"/>
  <c r="C1114" i="1"/>
  <c r="H1114" i="1" s="1"/>
  <c r="D1113" i="1"/>
  <c r="C1113" i="1"/>
  <c r="G1113" i="1" s="1"/>
  <c r="H1112" i="1"/>
  <c r="D1112" i="1"/>
  <c r="C1112" i="1"/>
  <c r="G1112" i="1" s="1"/>
  <c r="H1111" i="1"/>
  <c r="D1111" i="1"/>
  <c r="C1111" i="1"/>
  <c r="G1111" i="1" s="1"/>
  <c r="D1110" i="1"/>
  <c r="C1110" i="1"/>
  <c r="H1110" i="1" s="1"/>
  <c r="H1109" i="1"/>
  <c r="D1109" i="1"/>
  <c r="C1109" i="1"/>
  <c r="G1109" i="1" s="1"/>
  <c r="H1108" i="1"/>
  <c r="G1108" i="1"/>
  <c r="D1108" i="1"/>
  <c r="C1108" i="1"/>
  <c r="H1107" i="1"/>
  <c r="D1107" i="1"/>
  <c r="C1107" i="1"/>
  <c r="G1107" i="1" s="1"/>
  <c r="D1106" i="1"/>
  <c r="C1106" i="1"/>
  <c r="H1106" i="1" s="1"/>
  <c r="D1105" i="1"/>
  <c r="C1105" i="1"/>
  <c r="G1105" i="1" s="1"/>
  <c r="D1104" i="1"/>
  <c r="C1104" i="1"/>
  <c r="H1104" i="1" s="1"/>
  <c r="D1103" i="1"/>
  <c r="C1103" i="1"/>
  <c r="G1103" i="1" s="1"/>
  <c r="H1102" i="1"/>
  <c r="G1102" i="1"/>
  <c r="D1102" i="1"/>
  <c r="C1102" i="1"/>
  <c r="H1101" i="1"/>
  <c r="D1101" i="1"/>
  <c r="C1101" i="1"/>
  <c r="G1101" i="1" s="1"/>
  <c r="H1100" i="1"/>
  <c r="G1100" i="1"/>
  <c r="D1100" i="1"/>
  <c r="C1100" i="1"/>
  <c r="D1099" i="1"/>
  <c r="C1099" i="1"/>
  <c r="G1099" i="1" s="1"/>
  <c r="G1098" i="1"/>
  <c r="D1098" i="1"/>
  <c r="C1098" i="1"/>
  <c r="H1098" i="1" s="1"/>
  <c r="D1097" i="1"/>
  <c r="C1097" i="1"/>
  <c r="G1097" i="1" s="1"/>
  <c r="D1096" i="1"/>
  <c r="H1095" i="1"/>
  <c r="D1095" i="1"/>
  <c r="C1095" i="1"/>
  <c r="G1095" i="1" s="1"/>
  <c r="D1094" i="1"/>
  <c r="C1094" i="1"/>
  <c r="H1094" i="1" s="1"/>
  <c r="H1093" i="1"/>
  <c r="D1093" i="1"/>
  <c r="C1093" i="1"/>
  <c r="G1093" i="1" s="1"/>
  <c r="H1092" i="1"/>
  <c r="G1092" i="1"/>
  <c r="D1092" i="1"/>
  <c r="C1092" i="1"/>
  <c r="H1091" i="1"/>
  <c r="D1091" i="1"/>
  <c r="C1091" i="1"/>
  <c r="G1091" i="1" s="1"/>
  <c r="D1090" i="1"/>
  <c r="C1090" i="1"/>
  <c r="H1090" i="1" s="1"/>
  <c r="D1089" i="1"/>
  <c r="C1089" i="1"/>
  <c r="G1089" i="1" s="1"/>
  <c r="D1088" i="1"/>
  <c r="C1088" i="1"/>
  <c r="H1088" i="1" s="1"/>
  <c r="D1087" i="1"/>
  <c r="C1087" i="1"/>
  <c r="G1087" i="1" s="1"/>
  <c r="H1086" i="1"/>
  <c r="G1086" i="1"/>
  <c r="D1086" i="1"/>
  <c r="C1086" i="1"/>
  <c r="H1085" i="1"/>
  <c r="D1085" i="1"/>
  <c r="C1085" i="1"/>
  <c r="G1085" i="1" s="1"/>
  <c r="H1084" i="1"/>
  <c r="G1084" i="1"/>
  <c r="D1084" i="1"/>
  <c r="C1084" i="1"/>
  <c r="D1083" i="1"/>
  <c r="C1083" i="1"/>
  <c r="G1083" i="1" s="1"/>
  <c r="G1082" i="1"/>
  <c r="D1082" i="1"/>
  <c r="C1082" i="1"/>
  <c r="H1082" i="1" s="1"/>
  <c r="D1081" i="1"/>
  <c r="C1081" i="1"/>
  <c r="G1081" i="1" s="1"/>
  <c r="H1080" i="1"/>
  <c r="D1080" i="1"/>
  <c r="C1080" i="1"/>
  <c r="G1080" i="1" s="1"/>
  <c r="H1079" i="1"/>
  <c r="D1079" i="1"/>
  <c r="C1079" i="1"/>
  <c r="G1079" i="1" s="1"/>
  <c r="D1078" i="1"/>
  <c r="C1078" i="1"/>
  <c r="H1078" i="1" s="1"/>
  <c r="H1077" i="1"/>
  <c r="D1077" i="1"/>
  <c r="C1077" i="1"/>
  <c r="G1077" i="1" s="1"/>
  <c r="H1076" i="1"/>
  <c r="G1076" i="1"/>
  <c r="D1076" i="1"/>
  <c r="C1076" i="1"/>
  <c r="H1075" i="1"/>
  <c r="D1075" i="1"/>
  <c r="C1075" i="1"/>
  <c r="G1075" i="1" s="1"/>
  <c r="D1074" i="1"/>
  <c r="C1074" i="1"/>
  <c r="H1074" i="1" s="1"/>
  <c r="G1073" i="1"/>
  <c r="D1073" i="1"/>
  <c r="C1073" i="1"/>
  <c r="H1073" i="1" s="1"/>
  <c r="D1072" i="1"/>
  <c r="C1072" i="1"/>
  <c r="H1072" i="1" s="1"/>
  <c r="G1071" i="1"/>
  <c r="D1071" i="1"/>
  <c r="C1071" i="1"/>
  <c r="H1071" i="1" s="1"/>
  <c r="D1070" i="1"/>
  <c r="C1070" i="1"/>
  <c r="H1070" i="1" s="1"/>
  <c r="G1069" i="1"/>
  <c r="D1069" i="1"/>
  <c r="C1069" i="1"/>
  <c r="H1069" i="1" s="1"/>
  <c r="D1068" i="1"/>
  <c r="C1068" i="1"/>
  <c r="H1068" i="1" s="1"/>
  <c r="G1067" i="1"/>
  <c r="D1067" i="1"/>
  <c r="C1067" i="1"/>
  <c r="H1067" i="1" s="1"/>
  <c r="D1066" i="1"/>
  <c r="C1066" i="1"/>
  <c r="H1066" i="1" s="1"/>
  <c r="H1065" i="1"/>
  <c r="G1065" i="1"/>
  <c r="C1065" i="1"/>
  <c r="H1064" i="1"/>
  <c r="D1064" i="1"/>
  <c r="G1064" i="1" s="1"/>
  <c r="C1064" i="1"/>
  <c r="H1063" i="1"/>
  <c r="G1063" i="1"/>
  <c r="D1063" i="1"/>
  <c r="C1063" i="1"/>
  <c r="H1062" i="1"/>
  <c r="D1062" i="1"/>
  <c r="G1062" i="1" s="1"/>
  <c r="C1062" i="1"/>
  <c r="H1061" i="1"/>
  <c r="G1061" i="1"/>
  <c r="D1061" i="1"/>
  <c r="C1061" i="1"/>
  <c r="H1060" i="1"/>
  <c r="D1060" i="1"/>
  <c r="G1060" i="1" s="1"/>
  <c r="C1060" i="1"/>
  <c r="H1059" i="1"/>
  <c r="G1059" i="1"/>
  <c r="D1059" i="1"/>
  <c r="C1059" i="1"/>
  <c r="H1058" i="1"/>
  <c r="D1058" i="1"/>
  <c r="G1058" i="1" s="1"/>
  <c r="C1058" i="1"/>
  <c r="H1057" i="1"/>
  <c r="G1057" i="1"/>
  <c r="D1057" i="1"/>
  <c r="C1057" i="1"/>
  <c r="D1056" i="1"/>
  <c r="C1056" i="1"/>
  <c r="H1056" i="1" s="1"/>
  <c r="H1055" i="1"/>
  <c r="G1055" i="1"/>
  <c r="D1055" i="1"/>
  <c r="C1055" i="1"/>
  <c r="D1054" i="1"/>
  <c r="C1054" i="1"/>
  <c r="H1054" i="1" s="1"/>
  <c r="H1053" i="1"/>
  <c r="G1053" i="1"/>
  <c r="D1053" i="1"/>
  <c r="C1053" i="1"/>
  <c r="D1052" i="1"/>
  <c r="C1052" i="1"/>
  <c r="H1052" i="1" s="1"/>
  <c r="H1051" i="1"/>
  <c r="G1051" i="1"/>
  <c r="D1051" i="1"/>
  <c r="C1051" i="1"/>
  <c r="D1050" i="1"/>
  <c r="C1050" i="1"/>
  <c r="H1050" i="1" s="1"/>
  <c r="H1049" i="1"/>
  <c r="G1049" i="1"/>
  <c r="D1049" i="1"/>
  <c r="C1049" i="1"/>
  <c r="D1048" i="1"/>
  <c r="C1048" i="1"/>
  <c r="H1048" i="1" s="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G933" i="1"/>
  <c r="D933" i="1"/>
  <c r="H933" i="1" s="1"/>
  <c r="C933" i="1"/>
  <c r="H932" i="1"/>
  <c r="G932" i="1"/>
  <c r="D932" i="1"/>
  <c r="C932" i="1"/>
  <c r="G931" i="1"/>
  <c r="D931" i="1"/>
  <c r="H931" i="1" s="1"/>
  <c r="C931" i="1"/>
  <c r="H930" i="1"/>
  <c r="G930" i="1"/>
  <c r="D930" i="1"/>
  <c r="C930" i="1"/>
  <c r="G929" i="1"/>
  <c r="D929" i="1"/>
  <c r="H929" i="1" s="1"/>
  <c r="C929" i="1"/>
  <c r="H928" i="1"/>
  <c r="G928" i="1"/>
  <c r="D928" i="1"/>
  <c r="C928" i="1"/>
  <c r="G927" i="1"/>
  <c r="D927" i="1"/>
  <c r="H927" i="1" s="1"/>
  <c r="C927" i="1"/>
  <c r="H926" i="1"/>
  <c r="G926" i="1"/>
  <c r="D926" i="1"/>
  <c r="C926" i="1"/>
  <c r="G925" i="1"/>
  <c r="D925" i="1"/>
  <c r="H925" i="1" s="1"/>
  <c r="C925" i="1"/>
  <c r="H924" i="1"/>
  <c r="G924" i="1"/>
  <c r="D924" i="1"/>
  <c r="C924" i="1"/>
  <c r="G923" i="1"/>
  <c r="D923" i="1"/>
  <c r="H923" i="1" s="1"/>
  <c r="C923" i="1"/>
  <c r="H922" i="1"/>
  <c r="G922" i="1"/>
  <c r="D922" i="1"/>
  <c r="C922" i="1"/>
  <c r="G921" i="1"/>
  <c r="D921" i="1"/>
  <c r="H921" i="1" s="1"/>
  <c r="C921" i="1"/>
  <c r="H920" i="1"/>
  <c r="G920" i="1"/>
  <c r="D920" i="1"/>
  <c r="C920" i="1"/>
  <c r="G919" i="1"/>
  <c r="D919" i="1"/>
  <c r="H919" i="1" s="1"/>
  <c r="C919" i="1"/>
  <c r="H918" i="1"/>
  <c r="G918" i="1"/>
  <c r="D918" i="1"/>
  <c r="C918" i="1"/>
  <c r="G917" i="1"/>
  <c r="D917" i="1"/>
  <c r="H917" i="1" s="1"/>
  <c r="C917" i="1"/>
  <c r="H916" i="1"/>
  <c r="G916" i="1"/>
  <c r="D916" i="1"/>
  <c r="C916" i="1"/>
  <c r="G915" i="1"/>
  <c r="D915" i="1"/>
  <c r="H915" i="1" s="1"/>
  <c r="C915" i="1"/>
  <c r="H914" i="1"/>
  <c r="G914" i="1"/>
  <c r="D914" i="1"/>
  <c r="C914" i="1"/>
  <c r="G913" i="1"/>
  <c r="D913" i="1"/>
  <c r="H913" i="1" s="1"/>
  <c r="C913" i="1"/>
  <c r="H912" i="1"/>
  <c r="G912" i="1"/>
  <c r="D912" i="1"/>
  <c r="C912" i="1"/>
  <c r="G911" i="1"/>
  <c r="D911" i="1"/>
  <c r="H911" i="1" s="1"/>
  <c r="C911" i="1"/>
  <c r="H910" i="1"/>
  <c r="G910" i="1"/>
  <c r="D910" i="1"/>
  <c r="C910" i="1"/>
  <c r="G909" i="1"/>
  <c r="D909" i="1"/>
  <c r="H909" i="1" s="1"/>
  <c r="C909" i="1"/>
  <c r="H908" i="1"/>
  <c r="G908" i="1"/>
  <c r="D908" i="1"/>
  <c r="C908" i="1"/>
  <c r="G907" i="1"/>
  <c r="D907" i="1"/>
  <c r="H907" i="1" s="1"/>
  <c r="C907" i="1"/>
  <c r="H906" i="1"/>
  <c r="G906" i="1"/>
  <c r="D906" i="1"/>
  <c r="C906" i="1"/>
  <c r="G905" i="1"/>
  <c r="D905" i="1"/>
  <c r="H905" i="1" s="1"/>
  <c r="C905" i="1"/>
  <c r="H904" i="1"/>
  <c r="G904" i="1"/>
  <c r="D904" i="1"/>
  <c r="C904" i="1"/>
  <c r="G903" i="1"/>
  <c r="D903" i="1"/>
  <c r="H903" i="1" s="1"/>
  <c r="C903" i="1"/>
  <c r="H902" i="1"/>
  <c r="G902" i="1"/>
  <c r="D902" i="1"/>
  <c r="C902" i="1"/>
  <c r="G901" i="1"/>
  <c r="D901" i="1"/>
  <c r="H901" i="1" s="1"/>
  <c r="C901" i="1"/>
  <c r="H900" i="1"/>
  <c r="G900" i="1"/>
  <c r="D900" i="1"/>
  <c r="C900" i="1"/>
  <c r="G899" i="1"/>
  <c r="D899" i="1"/>
  <c r="H899" i="1" s="1"/>
  <c r="C899" i="1"/>
  <c r="H898" i="1"/>
  <c r="G898" i="1"/>
  <c r="D898" i="1"/>
  <c r="C898" i="1"/>
  <c r="G897" i="1"/>
  <c r="D897" i="1"/>
  <c r="H897" i="1" s="1"/>
  <c r="C897" i="1"/>
  <c r="H896" i="1"/>
  <c r="G896" i="1"/>
  <c r="D896" i="1"/>
  <c r="C896" i="1"/>
  <c r="G895" i="1"/>
  <c r="D895" i="1"/>
  <c r="H895" i="1" s="1"/>
  <c r="C895" i="1"/>
  <c r="H894" i="1"/>
  <c r="G894" i="1"/>
  <c r="D894" i="1"/>
  <c r="C894" i="1"/>
  <c r="G893" i="1"/>
  <c r="D893" i="1"/>
  <c r="H893" i="1" s="1"/>
  <c r="C893" i="1"/>
  <c r="H892" i="1"/>
  <c r="G892" i="1"/>
  <c r="D892" i="1"/>
  <c r="C892" i="1"/>
  <c r="G891" i="1"/>
  <c r="D891" i="1"/>
  <c r="H891" i="1" s="1"/>
  <c r="C891" i="1"/>
  <c r="H890" i="1"/>
  <c r="G890" i="1"/>
  <c r="D890" i="1"/>
  <c r="C890" i="1"/>
  <c r="G889" i="1"/>
  <c r="D889" i="1"/>
  <c r="H889" i="1" s="1"/>
  <c r="C889" i="1"/>
  <c r="H888" i="1"/>
  <c r="G888" i="1"/>
  <c r="D888" i="1"/>
  <c r="C888" i="1"/>
  <c r="G887" i="1"/>
  <c r="D887" i="1"/>
  <c r="H887" i="1" s="1"/>
  <c r="C887" i="1"/>
  <c r="H886" i="1"/>
  <c r="G886" i="1"/>
  <c r="D886" i="1"/>
  <c r="C886" i="1"/>
  <c r="G885" i="1"/>
  <c r="D885" i="1"/>
  <c r="H885" i="1" s="1"/>
  <c r="C885" i="1"/>
  <c r="H884" i="1"/>
  <c r="G884" i="1"/>
  <c r="D884" i="1"/>
  <c r="C884" i="1"/>
  <c r="G883" i="1"/>
  <c r="D883" i="1"/>
  <c r="H883" i="1" s="1"/>
  <c r="C883" i="1"/>
  <c r="H882" i="1"/>
  <c r="G882" i="1"/>
  <c r="D882" i="1"/>
  <c r="C882" i="1"/>
  <c r="G881" i="1"/>
  <c r="D881" i="1"/>
  <c r="H881" i="1" s="1"/>
  <c r="C881" i="1"/>
  <c r="H880" i="1"/>
  <c r="G880" i="1"/>
  <c r="D880" i="1"/>
  <c r="C880" i="1"/>
  <c r="G879" i="1"/>
  <c r="D879" i="1"/>
  <c r="H879" i="1" s="1"/>
  <c r="C879" i="1"/>
  <c r="H878" i="1"/>
  <c r="G878" i="1"/>
  <c r="D878" i="1"/>
  <c r="C878" i="1"/>
  <c r="G877" i="1"/>
  <c r="D877" i="1"/>
  <c r="H877" i="1" s="1"/>
  <c r="C877" i="1"/>
  <c r="H876" i="1"/>
  <c r="G876" i="1"/>
  <c r="D876" i="1"/>
  <c r="C876" i="1"/>
  <c r="G875" i="1"/>
  <c r="D875" i="1"/>
  <c r="H875" i="1" s="1"/>
  <c r="C875" i="1"/>
  <c r="H874" i="1"/>
  <c r="G874" i="1"/>
  <c r="D874" i="1"/>
  <c r="C874" i="1"/>
  <c r="G873" i="1"/>
  <c r="D873" i="1"/>
  <c r="H873" i="1" s="1"/>
  <c r="C873" i="1"/>
  <c r="H872" i="1"/>
  <c r="G872" i="1"/>
  <c r="D872" i="1"/>
  <c r="C872" i="1"/>
  <c r="G871" i="1"/>
  <c r="D871" i="1"/>
  <c r="H871" i="1" s="1"/>
  <c r="C871" i="1"/>
  <c r="H870" i="1"/>
  <c r="G870" i="1"/>
  <c r="D870" i="1"/>
  <c r="C870" i="1"/>
  <c r="G869" i="1"/>
  <c r="D869" i="1"/>
  <c r="H869" i="1" s="1"/>
  <c r="C869" i="1"/>
  <c r="H868" i="1"/>
  <c r="G868" i="1"/>
  <c r="D868" i="1"/>
  <c r="C868" i="1"/>
  <c r="G867" i="1"/>
  <c r="D867" i="1"/>
  <c r="H867" i="1" s="1"/>
  <c r="C867" i="1"/>
  <c r="H866" i="1"/>
  <c r="G866" i="1"/>
  <c r="D866" i="1"/>
  <c r="C866" i="1"/>
  <c r="G865" i="1"/>
  <c r="D865" i="1"/>
  <c r="H865" i="1" s="1"/>
  <c r="C865" i="1"/>
  <c r="H864" i="1"/>
  <c r="G864" i="1"/>
  <c r="D864" i="1"/>
  <c r="C864" i="1"/>
  <c r="G863" i="1"/>
  <c r="D863" i="1"/>
  <c r="H863" i="1" s="1"/>
  <c r="C863" i="1"/>
  <c r="H862" i="1"/>
  <c r="G862" i="1"/>
  <c r="D862" i="1"/>
  <c r="C862" i="1"/>
  <c r="G861" i="1"/>
  <c r="D861" i="1"/>
  <c r="H861" i="1" s="1"/>
  <c r="C861" i="1"/>
  <c r="H860" i="1"/>
  <c r="G860" i="1"/>
  <c r="D860" i="1"/>
  <c r="C860" i="1"/>
  <c r="G859" i="1"/>
  <c r="D859" i="1"/>
  <c r="H859" i="1" s="1"/>
  <c r="C859" i="1"/>
  <c r="H858" i="1"/>
  <c r="G858" i="1"/>
  <c r="D858" i="1"/>
  <c r="C858" i="1"/>
  <c r="G857" i="1"/>
  <c r="D857" i="1"/>
  <c r="H857" i="1" s="1"/>
  <c r="C857" i="1"/>
  <c r="H856" i="1"/>
  <c r="G856" i="1"/>
  <c r="D856" i="1"/>
  <c r="C856" i="1"/>
  <c r="G855" i="1"/>
  <c r="D855" i="1"/>
  <c r="H855" i="1" s="1"/>
  <c r="C855" i="1"/>
  <c r="H854" i="1"/>
  <c r="G854" i="1"/>
  <c r="D854" i="1"/>
  <c r="C854" i="1"/>
  <c r="G853" i="1"/>
  <c r="D853" i="1"/>
  <c r="H853" i="1" s="1"/>
  <c r="C853" i="1"/>
  <c r="H852" i="1"/>
  <c r="G852" i="1"/>
  <c r="D852" i="1"/>
  <c r="C852" i="1"/>
  <c r="G851" i="1"/>
  <c r="D851" i="1"/>
  <c r="H851" i="1" s="1"/>
  <c r="C851" i="1"/>
  <c r="H850" i="1"/>
  <c r="G850" i="1"/>
  <c r="D850" i="1"/>
  <c r="C850" i="1"/>
  <c r="G849" i="1"/>
  <c r="D849" i="1"/>
  <c r="H849" i="1" s="1"/>
  <c r="C849" i="1"/>
  <c r="H848" i="1"/>
  <c r="G848" i="1"/>
  <c r="D848" i="1"/>
  <c r="C848" i="1"/>
  <c r="G847" i="1"/>
  <c r="D847" i="1"/>
  <c r="H847" i="1" s="1"/>
  <c r="C847" i="1"/>
  <c r="H846" i="1"/>
  <c r="G846" i="1"/>
  <c r="D846" i="1"/>
  <c r="C846" i="1"/>
  <c r="G845" i="1"/>
  <c r="D845" i="1"/>
  <c r="H845" i="1" s="1"/>
  <c r="C845" i="1"/>
  <c r="H844" i="1"/>
  <c r="G844" i="1"/>
  <c r="D844" i="1"/>
  <c r="C844" i="1"/>
  <c r="G843" i="1"/>
  <c r="D843" i="1"/>
  <c r="H843" i="1" s="1"/>
  <c r="C843" i="1"/>
  <c r="H842" i="1"/>
  <c r="G842" i="1"/>
  <c r="D842" i="1"/>
  <c r="C842" i="1"/>
  <c r="G841" i="1"/>
  <c r="D841" i="1"/>
  <c r="H841" i="1" s="1"/>
  <c r="C841" i="1"/>
  <c r="H840" i="1"/>
  <c r="G840" i="1"/>
  <c r="D840" i="1"/>
  <c r="C840" i="1"/>
  <c r="G839" i="1"/>
  <c r="D839" i="1"/>
  <c r="H839" i="1" s="1"/>
  <c r="C839" i="1"/>
  <c r="H838" i="1"/>
  <c r="G838" i="1"/>
  <c r="D838" i="1"/>
  <c r="C838" i="1"/>
  <c r="G837" i="1"/>
  <c r="D837" i="1"/>
  <c r="H837" i="1" s="1"/>
  <c r="C837" i="1"/>
  <c r="H836" i="1"/>
  <c r="G836" i="1"/>
  <c r="D836" i="1"/>
  <c r="C836" i="1"/>
  <c r="G835" i="1"/>
  <c r="D835" i="1"/>
  <c r="H835" i="1" s="1"/>
  <c r="C835" i="1"/>
  <c r="H834" i="1"/>
  <c r="G834" i="1"/>
  <c r="D834" i="1"/>
  <c r="C834" i="1"/>
  <c r="G833" i="1"/>
  <c r="D833" i="1"/>
  <c r="H833" i="1" s="1"/>
  <c r="C833" i="1"/>
  <c r="H832" i="1"/>
  <c r="G832" i="1"/>
  <c r="D832" i="1"/>
  <c r="C832" i="1"/>
  <c r="G831" i="1"/>
  <c r="D831" i="1"/>
  <c r="H831" i="1" s="1"/>
  <c r="C831" i="1"/>
  <c r="H830" i="1"/>
  <c r="G830" i="1"/>
  <c r="D830" i="1"/>
  <c r="C830" i="1"/>
  <c r="G829" i="1"/>
  <c r="D829" i="1"/>
  <c r="H829" i="1" s="1"/>
  <c r="C829" i="1"/>
  <c r="H828" i="1"/>
  <c r="G828" i="1"/>
  <c r="D828" i="1"/>
  <c r="C828" i="1"/>
  <c r="G827" i="1"/>
  <c r="D827" i="1"/>
  <c r="H827" i="1" s="1"/>
  <c r="C827" i="1"/>
  <c r="H826" i="1"/>
  <c r="G826" i="1"/>
  <c r="D826" i="1"/>
  <c r="C826" i="1"/>
  <c r="G825" i="1"/>
  <c r="D825" i="1"/>
  <c r="H825" i="1" s="1"/>
  <c r="C825" i="1"/>
  <c r="H824" i="1"/>
  <c r="G824" i="1"/>
  <c r="D824" i="1"/>
  <c r="C824" i="1"/>
  <c r="G823" i="1"/>
  <c r="D823" i="1"/>
  <c r="H823" i="1" s="1"/>
  <c r="C823" i="1"/>
  <c r="H822" i="1"/>
  <c r="G822" i="1"/>
  <c r="D822" i="1"/>
  <c r="C822" i="1"/>
  <c r="G821" i="1"/>
  <c r="D821" i="1"/>
  <c r="H821" i="1" s="1"/>
  <c r="C821" i="1"/>
  <c r="H820" i="1"/>
  <c r="G820" i="1"/>
  <c r="D820" i="1"/>
  <c r="C820" i="1"/>
  <c r="G819" i="1"/>
  <c r="D819" i="1"/>
  <c r="H819" i="1" s="1"/>
  <c r="C819" i="1"/>
  <c r="H818" i="1"/>
  <c r="G818" i="1"/>
  <c r="D818" i="1"/>
  <c r="C818" i="1"/>
  <c r="G817" i="1"/>
  <c r="D817" i="1"/>
  <c r="H817" i="1" s="1"/>
  <c r="C817" i="1"/>
  <c r="H816" i="1"/>
  <c r="G816" i="1"/>
  <c r="D816" i="1"/>
  <c r="C816" i="1"/>
  <c r="G815" i="1"/>
  <c r="D815" i="1"/>
  <c r="H815" i="1" s="1"/>
  <c r="C815" i="1"/>
  <c r="H814" i="1"/>
  <c r="G814" i="1"/>
  <c r="D814" i="1"/>
  <c r="C814" i="1"/>
  <c r="G813" i="1"/>
  <c r="D813" i="1"/>
  <c r="H813" i="1" s="1"/>
  <c r="C813" i="1"/>
  <c r="H812" i="1"/>
  <c r="G812" i="1"/>
  <c r="D812" i="1"/>
  <c r="C812" i="1"/>
  <c r="G811" i="1"/>
  <c r="D811" i="1"/>
  <c r="H811" i="1" s="1"/>
  <c r="C811" i="1"/>
  <c r="H810" i="1"/>
  <c r="G810" i="1"/>
  <c r="D810" i="1"/>
  <c r="C810" i="1"/>
  <c r="G809" i="1"/>
  <c r="D809" i="1"/>
  <c r="H809" i="1" s="1"/>
  <c r="C809" i="1"/>
  <c r="H808" i="1"/>
  <c r="G808" i="1"/>
  <c r="D808" i="1"/>
  <c r="C808" i="1"/>
  <c r="G807" i="1"/>
  <c r="D807" i="1"/>
  <c r="H807" i="1" s="1"/>
  <c r="C807" i="1"/>
  <c r="H806" i="1"/>
  <c r="G806" i="1"/>
  <c r="D806" i="1"/>
  <c r="C806" i="1"/>
  <c r="G805" i="1"/>
  <c r="D805" i="1"/>
  <c r="H805" i="1" s="1"/>
  <c r="C805" i="1"/>
  <c r="H804" i="1"/>
  <c r="G804" i="1"/>
  <c r="D804" i="1"/>
  <c r="C804" i="1"/>
  <c r="G803" i="1"/>
  <c r="D803" i="1"/>
  <c r="H803" i="1" s="1"/>
  <c r="C803" i="1"/>
  <c r="H802" i="1"/>
  <c r="G802" i="1"/>
  <c r="D802" i="1"/>
  <c r="C802" i="1"/>
  <c r="G801" i="1"/>
  <c r="D801" i="1"/>
  <c r="H801" i="1" s="1"/>
  <c r="C801" i="1"/>
  <c r="H800" i="1"/>
  <c r="G800" i="1"/>
  <c r="D800" i="1"/>
  <c r="C800" i="1"/>
  <c r="G799" i="1"/>
  <c r="D799" i="1"/>
  <c r="H799" i="1" s="1"/>
  <c r="C799" i="1"/>
  <c r="H798" i="1"/>
  <c r="G798" i="1"/>
  <c r="D798" i="1"/>
  <c r="C798" i="1"/>
  <c r="G797" i="1"/>
  <c r="D797" i="1"/>
  <c r="H797" i="1" s="1"/>
  <c r="C797" i="1"/>
  <c r="H796" i="1"/>
  <c r="G796" i="1"/>
  <c r="D796" i="1"/>
  <c r="C796" i="1"/>
  <c r="G795" i="1"/>
  <c r="D795" i="1"/>
  <c r="H795" i="1" s="1"/>
  <c r="C795" i="1"/>
  <c r="H794" i="1"/>
  <c r="G794" i="1"/>
  <c r="D794" i="1"/>
  <c r="C794" i="1"/>
  <c r="G793" i="1"/>
  <c r="D793" i="1"/>
  <c r="H793" i="1" s="1"/>
  <c r="C793" i="1"/>
  <c r="H792" i="1"/>
  <c r="G792" i="1"/>
  <c r="D792" i="1"/>
  <c r="C792" i="1"/>
  <c r="G791" i="1"/>
  <c r="D791" i="1"/>
  <c r="H791" i="1" s="1"/>
  <c r="C791" i="1"/>
  <c r="H790" i="1"/>
  <c r="G790" i="1"/>
  <c r="D790" i="1"/>
  <c r="C790" i="1"/>
  <c r="G789" i="1"/>
  <c r="D789" i="1"/>
  <c r="H789" i="1" s="1"/>
  <c r="C789" i="1"/>
  <c r="H788" i="1"/>
  <c r="G788" i="1"/>
  <c r="D788" i="1"/>
  <c r="C788" i="1"/>
  <c r="G787" i="1"/>
  <c r="D787" i="1"/>
  <c r="H787" i="1" s="1"/>
  <c r="C787" i="1"/>
  <c r="H786" i="1"/>
  <c r="G786" i="1"/>
  <c r="D786" i="1"/>
  <c r="C786" i="1"/>
  <c r="G785" i="1"/>
  <c r="D785" i="1"/>
  <c r="H785" i="1" s="1"/>
  <c r="C785" i="1"/>
  <c r="H784" i="1"/>
  <c r="G784" i="1"/>
  <c r="D784" i="1"/>
  <c r="C784" i="1"/>
  <c r="G783" i="1"/>
  <c r="D783" i="1"/>
  <c r="H783" i="1" s="1"/>
  <c r="C783" i="1"/>
  <c r="H782" i="1"/>
  <c r="G782" i="1"/>
  <c r="D782" i="1"/>
  <c r="C782" i="1"/>
  <c r="G781" i="1"/>
  <c r="D781" i="1"/>
  <c r="H781" i="1" s="1"/>
  <c r="C781" i="1"/>
  <c r="H780" i="1"/>
  <c r="G780" i="1"/>
  <c r="D780" i="1"/>
  <c r="C780" i="1"/>
  <c r="G779" i="1"/>
  <c r="D779" i="1"/>
  <c r="H779" i="1" s="1"/>
  <c r="C779" i="1"/>
  <c r="H778" i="1"/>
  <c r="G778" i="1"/>
  <c r="D778" i="1"/>
  <c r="C778" i="1"/>
  <c r="G777" i="1"/>
  <c r="D777" i="1"/>
  <c r="H777" i="1" s="1"/>
  <c r="C777" i="1"/>
  <c r="H776" i="1"/>
  <c r="G776" i="1"/>
  <c r="D776" i="1"/>
  <c r="C776" i="1"/>
  <c r="G775" i="1"/>
  <c r="D775" i="1"/>
  <c r="H775" i="1" s="1"/>
  <c r="C775" i="1"/>
  <c r="H774" i="1"/>
  <c r="G774" i="1"/>
  <c r="D774" i="1"/>
  <c r="C774" i="1"/>
  <c r="G773" i="1"/>
  <c r="D773" i="1"/>
  <c r="H773" i="1" s="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H716" i="1"/>
  <c r="G716" i="1"/>
  <c r="D716" i="1"/>
  <c r="C716" i="1"/>
  <c r="H715" i="1"/>
  <c r="G715" i="1"/>
  <c r="D715" i="1"/>
  <c r="C715" i="1"/>
  <c r="G714" i="1"/>
  <c r="D714" i="1"/>
  <c r="H714" i="1" s="1"/>
  <c r="C714" i="1"/>
  <c r="D713" i="1"/>
  <c r="H713" i="1" s="1"/>
  <c r="C713" i="1"/>
  <c r="H712" i="1"/>
  <c r="D712" i="1"/>
  <c r="G712" i="1" s="1"/>
  <c r="C712" i="1"/>
  <c r="H711" i="1"/>
  <c r="D711" i="1"/>
  <c r="G711" i="1" s="1"/>
  <c r="C711" i="1"/>
  <c r="D710" i="1"/>
  <c r="G710" i="1" s="1"/>
  <c r="C710" i="1"/>
  <c r="H709" i="1"/>
  <c r="G709" i="1"/>
  <c r="D709" i="1"/>
  <c r="C709" i="1"/>
  <c r="H708" i="1"/>
  <c r="G708" i="1"/>
  <c r="D708" i="1"/>
  <c r="C708" i="1"/>
  <c r="H707" i="1"/>
  <c r="G707" i="1"/>
  <c r="D707" i="1"/>
  <c r="C707" i="1"/>
  <c r="H706" i="1"/>
  <c r="G706" i="1"/>
  <c r="D706" i="1"/>
  <c r="C706"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H648" i="1" s="1"/>
  <c r="C648" i="1"/>
  <c r="G647" i="1"/>
  <c r="D647" i="1"/>
  <c r="H647" i="1" s="1"/>
  <c r="C647" i="1"/>
  <c r="G646" i="1"/>
  <c r="D646" i="1"/>
  <c r="H646" i="1" s="1"/>
  <c r="C646" i="1"/>
  <c r="C645" i="1"/>
  <c r="H644" i="1"/>
  <c r="G644" i="1"/>
  <c r="D644" i="1"/>
  <c r="C644" i="1"/>
  <c r="D643" i="1"/>
  <c r="H643" i="1" s="1"/>
  <c r="C643" i="1"/>
  <c r="H642" i="1"/>
  <c r="G642" i="1"/>
  <c r="D642" i="1"/>
  <c r="C642" i="1"/>
  <c r="D641" i="1"/>
  <c r="H641" i="1" s="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C412" i="1"/>
  <c r="D411" i="1"/>
  <c r="H411" i="1" s="1"/>
  <c r="C411" i="1"/>
  <c r="D406" i="1"/>
  <c r="H406" i="1" s="1"/>
  <c r="C406" i="1"/>
  <c r="H405" i="1"/>
  <c r="D405" i="1"/>
  <c r="G405" i="1" s="1"/>
  <c r="C405" i="1"/>
  <c r="H404" i="1"/>
  <c r="G404" i="1"/>
  <c r="D404" i="1"/>
  <c r="C404" i="1"/>
  <c r="H401" i="1"/>
  <c r="G401" i="1"/>
  <c r="D401" i="1"/>
  <c r="C401" i="1"/>
  <c r="H400" i="1"/>
  <c r="G400" i="1"/>
  <c r="D400" i="1"/>
  <c r="C400" i="1"/>
  <c r="H399" i="1"/>
  <c r="G399" i="1"/>
  <c r="D399" i="1"/>
  <c r="C399" i="1"/>
  <c r="G398" i="1"/>
  <c r="D398" i="1"/>
  <c r="H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G374" i="1"/>
  <c r="D374" i="1"/>
  <c r="H374" i="1" s="1"/>
  <c r="C374" i="1"/>
  <c r="D373" i="1"/>
  <c r="H373" i="1" s="1"/>
  <c r="C373" i="1"/>
  <c r="H372" i="1"/>
  <c r="G372" i="1"/>
  <c r="D372" i="1"/>
  <c r="C372" i="1"/>
  <c r="D371" i="1"/>
  <c r="H371" i="1" s="1"/>
  <c r="C371" i="1"/>
  <c r="H370" i="1"/>
  <c r="D370" i="1"/>
  <c r="G370" i="1" s="1"/>
  <c r="C370" i="1"/>
  <c r="H369" i="1"/>
  <c r="G369" i="1"/>
  <c r="D369" i="1"/>
  <c r="C369" i="1"/>
  <c r="D368" i="1"/>
  <c r="H368" i="1" s="1"/>
  <c r="C368" i="1"/>
  <c r="H367" i="1"/>
  <c r="D367" i="1"/>
  <c r="G367" i="1" s="1"/>
  <c r="C367" i="1"/>
  <c r="H366" i="1"/>
  <c r="D366" i="1"/>
  <c r="G366" i="1" s="1"/>
  <c r="C366" i="1"/>
  <c r="G365" i="1"/>
  <c r="D365" i="1"/>
  <c r="H365" i="1" s="1"/>
  <c r="C365" i="1"/>
  <c r="C364" i="1"/>
  <c r="H363" i="1"/>
  <c r="G363" i="1"/>
  <c r="D363" i="1"/>
  <c r="C363" i="1"/>
  <c r="H362" i="1"/>
  <c r="G362" i="1"/>
  <c r="D362" i="1"/>
  <c r="C362" i="1"/>
  <c r="H361" i="1"/>
  <c r="D361" i="1"/>
  <c r="G361" i="1" s="1"/>
  <c r="C361" i="1"/>
  <c r="H360" i="1"/>
  <c r="G360" i="1"/>
  <c r="D360" i="1"/>
  <c r="C360" i="1"/>
  <c r="D359" i="1"/>
  <c r="H359" i="1" s="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D322" i="1"/>
  <c r="H322" i="1" s="1"/>
  <c r="C322"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H291" i="1" s="1"/>
  <c r="C291" i="1"/>
  <c r="H290" i="1"/>
  <c r="D290" i="1"/>
  <c r="G290" i="1" s="1"/>
  <c r="C290" i="1"/>
  <c r="G289"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G260" i="1"/>
  <c r="D260" i="1"/>
  <c r="H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G206"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D190" i="1"/>
  <c r="H190" i="1" s="1"/>
  <c r="C190" i="1"/>
  <c r="H189" i="1"/>
  <c r="D189" i="1"/>
  <c r="G189" i="1" s="1"/>
  <c r="C189" i="1"/>
  <c r="D188" i="1"/>
  <c r="H188" i="1" s="1"/>
  <c r="C188" i="1"/>
  <c r="G187" i="1"/>
  <c r="D187" i="1"/>
  <c r="H187" i="1" s="1"/>
  <c r="C187" i="1"/>
  <c r="H186" i="1"/>
  <c r="G186" i="1"/>
  <c r="D186" i="1"/>
  <c r="C186" i="1"/>
  <c r="H185" i="1"/>
  <c r="D185" i="1"/>
  <c r="G185" i="1" s="1"/>
  <c r="C185" i="1"/>
  <c r="C184" i="1"/>
  <c r="D183" i="1"/>
  <c r="H183" i="1" s="1"/>
  <c r="C183" i="1"/>
  <c r="H182" i="1"/>
  <c r="D182" i="1"/>
  <c r="G182" i="1" s="1"/>
  <c r="C182" i="1"/>
  <c r="D181" i="1"/>
  <c r="H181" i="1" s="1"/>
  <c r="C181" i="1"/>
  <c r="D180" i="1"/>
  <c r="H180" i="1" s="1"/>
  <c r="C180" i="1"/>
  <c r="G179" i="1"/>
  <c r="D179" i="1"/>
  <c r="H179" i="1" s="1"/>
  <c r="C179" i="1"/>
  <c r="H178" i="1"/>
  <c r="D178" i="1"/>
  <c r="G178" i="1" s="1"/>
  <c r="C178" i="1"/>
  <c r="G177" i="1"/>
  <c r="D177" i="1"/>
  <c r="H177" i="1" s="1"/>
  <c r="C177" i="1"/>
  <c r="D176" i="1"/>
  <c r="H176" i="1" s="1"/>
  <c r="C176" i="1"/>
  <c r="H175" i="1"/>
  <c r="D175" i="1"/>
  <c r="G175" i="1" s="1"/>
  <c r="C175" i="1"/>
  <c r="D174" i="1"/>
  <c r="G174" i="1" s="1"/>
  <c r="C174" i="1"/>
  <c r="C173" i="1"/>
  <c r="H172" i="1"/>
  <c r="D172" i="1"/>
  <c r="G172" i="1" s="1"/>
  <c r="C172" i="1"/>
  <c r="D171" i="1"/>
  <c r="H171" i="1" s="1"/>
  <c r="C171" i="1"/>
  <c r="D170" i="1"/>
  <c r="H170" i="1" s="1"/>
  <c r="C170" i="1"/>
  <c r="H169" i="1"/>
  <c r="D169" i="1"/>
  <c r="G169" i="1" s="1"/>
  <c r="C169" i="1"/>
  <c r="G168" i="1"/>
  <c r="D168" i="1"/>
  <c r="H168" i="1" s="1"/>
  <c r="C168" i="1"/>
  <c r="H167" i="1"/>
  <c r="D167" i="1"/>
  <c r="G167" i="1" s="1"/>
  <c r="C167" i="1"/>
  <c r="D166" i="1"/>
  <c r="H166" i="1" s="1"/>
  <c r="C166" i="1"/>
  <c r="C165" i="1"/>
  <c r="H164" i="1"/>
  <c r="D164" i="1"/>
  <c r="G164" i="1" s="1"/>
  <c r="C164" i="1"/>
  <c r="H163" i="1"/>
  <c r="D163" i="1"/>
  <c r="G163" i="1" s="1"/>
  <c r="C163" i="1"/>
  <c r="G162" i="1"/>
  <c r="D162" i="1"/>
  <c r="H162" i="1" s="1"/>
  <c r="C162" i="1"/>
  <c r="D161" i="1"/>
  <c r="H161" i="1" s="1"/>
  <c r="C161" i="1"/>
  <c r="C160" i="1"/>
  <c r="H158" i="1"/>
  <c r="G158" i="1"/>
  <c r="D158" i="1"/>
  <c r="C158" i="1"/>
  <c r="D157" i="1"/>
  <c r="H157" i="1" s="1"/>
  <c r="C157" i="1"/>
  <c r="G156" i="1"/>
  <c r="D156" i="1"/>
  <c r="H156" i="1" s="1"/>
  <c r="C156" i="1"/>
  <c r="C155" i="1"/>
  <c r="G154" i="1"/>
  <c r="D154" i="1"/>
  <c r="H154" i="1" s="1"/>
  <c r="C154" i="1"/>
  <c r="H153" i="1"/>
  <c r="D153" i="1"/>
  <c r="G153" i="1" s="1"/>
  <c r="C153" i="1"/>
  <c r="H152" i="1"/>
  <c r="G152" i="1"/>
  <c r="D152" i="1"/>
  <c r="C152" i="1"/>
  <c r="D151" i="1"/>
  <c r="H151" i="1" s="1"/>
  <c r="C151" i="1"/>
  <c r="G150" i="1"/>
  <c r="D150" i="1"/>
  <c r="H150" i="1" s="1"/>
  <c r="C150" i="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D133" i="1"/>
  <c r="H133" i="1" s="1"/>
  <c r="C133" i="1"/>
  <c r="D132" i="1"/>
  <c r="H132" i="1" s="1"/>
  <c r="C132" i="1"/>
  <c r="D131" i="1"/>
  <c r="G131" i="1" s="1"/>
  <c r="C131" i="1"/>
  <c r="D130" i="1"/>
  <c r="G130"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D86" i="1"/>
  <c r="G86" i="1" s="1"/>
  <c r="C86" i="1"/>
  <c r="H85" i="1"/>
  <c r="G85" i="1"/>
  <c r="D85" i="1"/>
  <c r="C85" i="1"/>
  <c r="H84" i="1"/>
  <c r="G84" i="1"/>
  <c r="D84" i="1"/>
  <c r="C84" i="1"/>
  <c r="H83" i="1"/>
  <c r="G83" i="1"/>
  <c r="D83" i="1"/>
  <c r="C83" i="1"/>
  <c r="H82" i="1"/>
  <c r="G82" i="1"/>
  <c r="D82" i="1"/>
  <c r="C82" i="1"/>
  <c r="G81" i="1"/>
  <c r="D81" i="1"/>
  <c r="H81" i="1" s="1"/>
  <c r="C81" i="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D32" i="1"/>
  <c r="G32" i="1" s="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F216" i="9" l="1"/>
  <c r="E283" i="9"/>
  <c r="B283" i="9" s="1"/>
  <c r="G406" i="1"/>
  <c r="F222" i="9"/>
  <c r="B222" i="9" s="1"/>
  <c r="E46" i="9"/>
  <c r="B46" i="9" s="1"/>
  <c r="F219" i="9"/>
  <c r="B219" i="9" s="1"/>
  <c r="G713" i="1"/>
  <c r="H710" i="1"/>
  <c r="G705" i="1"/>
  <c r="G648" i="1"/>
  <c r="F652" i="4"/>
  <c r="G643" i="1"/>
  <c r="H645" i="1"/>
  <c r="G645" i="1"/>
  <c r="G641" i="1"/>
  <c r="G373" i="1"/>
  <c r="F378" i="4"/>
  <c r="G371" i="1"/>
  <c r="D364" i="1"/>
  <c r="G364" i="1" s="1"/>
  <c r="G368" i="1"/>
  <c r="G359" i="1"/>
  <c r="H321" i="1"/>
  <c r="G321" i="1"/>
  <c r="G322" i="1"/>
  <c r="G291" i="1"/>
  <c r="F418" i="4"/>
  <c r="G413" i="1"/>
  <c r="G638" i="1"/>
  <c r="H638" i="1"/>
  <c r="E643" i="4"/>
  <c r="D637" i="1" s="1"/>
  <c r="G411" i="1"/>
  <c r="G288" i="1"/>
  <c r="D412" i="1"/>
  <c r="E263" i="4"/>
  <c r="D259" i="1" s="1"/>
  <c r="B225" i="9"/>
  <c r="H192" i="1"/>
  <c r="G192" i="1"/>
  <c r="G191" i="1"/>
  <c r="G190" i="1"/>
  <c r="G188" i="1"/>
  <c r="G184" i="1"/>
  <c r="F188" i="4"/>
  <c r="F221" i="9"/>
  <c r="E45" i="9"/>
  <c r="B45" i="9" s="1"/>
  <c r="G183" i="1"/>
  <c r="G181" i="1"/>
  <c r="G180" i="1"/>
  <c r="G176" i="1"/>
  <c r="G173" i="1"/>
  <c r="H174" i="1"/>
  <c r="F177" i="4"/>
  <c r="G171" i="1"/>
  <c r="G170" i="1"/>
  <c r="H165" i="1"/>
  <c r="G165" i="1"/>
  <c r="G166" i="1"/>
  <c r="F169" i="4"/>
  <c r="H160" i="1"/>
  <c r="G160" i="1"/>
  <c r="E163" i="4"/>
  <c r="D159" i="1" s="1"/>
  <c r="G161" i="1"/>
  <c r="F164" i="4"/>
  <c r="G155" i="1"/>
  <c r="H155" i="1"/>
  <c r="G157" i="1"/>
  <c r="F159" i="4"/>
  <c r="E152" i="4"/>
  <c r="D148" i="1" s="1"/>
  <c r="H148" i="1" s="1"/>
  <c r="E39" i="9"/>
  <c r="B39" i="9" s="1"/>
  <c r="B217" i="9"/>
  <c r="G151" i="1"/>
  <c r="G148" i="1"/>
  <c r="D149" i="1"/>
  <c r="F152" i="4"/>
  <c r="F153" i="4"/>
  <c r="G146" i="1"/>
  <c r="G133" i="1"/>
  <c r="G132" i="1"/>
  <c r="H130" i="1"/>
  <c r="H129" i="1"/>
  <c r="G129" i="1"/>
  <c r="H131" i="1"/>
  <c r="F134" i="4"/>
  <c r="F133" i="4"/>
  <c r="G121" i="1"/>
  <c r="E124" i="4"/>
  <c r="D120" i="1" s="1"/>
  <c r="G79" i="1"/>
  <c r="H79" i="1"/>
  <c r="F215" i="9"/>
  <c r="B215" i="9" s="1"/>
  <c r="E82" i="4"/>
  <c r="D78" i="1" s="1"/>
  <c r="F83" i="4"/>
  <c r="E7" i="4"/>
  <c r="D3" i="1" s="1"/>
  <c r="E32" i="9"/>
  <c r="B32" i="9" s="1"/>
  <c r="G1579" i="1"/>
  <c r="C1576" i="1"/>
  <c r="D43" i="8"/>
  <c r="C1518" i="1" s="1"/>
  <c r="H1518" i="1" s="1"/>
  <c r="G1531" i="1"/>
  <c r="C1524" i="1"/>
  <c r="D24" i="8"/>
  <c r="C1499" i="1" s="1"/>
  <c r="H1499" i="1" s="1"/>
  <c r="G1503" i="1"/>
  <c r="G1492" i="1"/>
  <c r="G1491" i="1"/>
  <c r="G1486" i="1"/>
  <c r="H1483" i="1"/>
  <c r="G1484" i="1"/>
  <c r="F214" i="9"/>
  <c r="B214" i="9" s="1"/>
  <c r="H1131" i="1"/>
  <c r="G1131" i="1"/>
  <c r="H1139" i="1"/>
  <c r="G1139" i="1"/>
  <c r="H1147" i="1"/>
  <c r="G1147" i="1"/>
  <c r="H1217" i="1"/>
  <c r="G1217" i="1"/>
  <c r="G1235" i="1"/>
  <c r="H1235" i="1"/>
  <c r="G1267" i="1"/>
  <c r="H1267" i="1"/>
  <c r="G1299" i="1"/>
  <c r="H1299" i="1"/>
  <c r="G1392" i="1"/>
  <c r="H1392" i="1"/>
  <c r="H1157" i="1"/>
  <c r="G1157" i="1"/>
  <c r="H1161" i="1"/>
  <c r="G1161" i="1"/>
  <c r="H1165" i="1"/>
  <c r="G1165" i="1"/>
  <c r="H1169" i="1"/>
  <c r="G1169" i="1"/>
  <c r="H1173" i="1"/>
  <c r="G1173" i="1"/>
  <c r="H1177" i="1"/>
  <c r="G1177" i="1"/>
  <c r="H1181" i="1"/>
  <c r="G1181" i="1"/>
  <c r="H1185" i="1"/>
  <c r="G1185" i="1"/>
  <c r="H1189" i="1"/>
  <c r="G1189" i="1"/>
  <c r="H1193" i="1"/>
  <c r="G1193" i="1"/>
  <c r="H1197" i="1"/>
  <c r="G1197" i="1"/>
  <c r="H1201" i="1"/>
  <c r="G1201" i="1"/>
  <c r="H1205" i="1"/>
  <c r="G1205" i="1"/>
  <c r="H1209" i="1"/>
  <c r="G1209" i="1"/>
  <c r="H1213" i="1"/>
  <c r="G1213" i="1"/>
  <c r="G1241" i="1"/>
  <c r="H1241" i="1"/>
  <c r="H1338" i="1"/>
  <c r="G1338" i="1"/>
  <c r="G1347" i="1"/>
  <c r="H1347" i="1"/>
  <c r="H1089" i="1"/>
  <c r="H1105" i="1"/>
  <c r="H1121" i="1"/>
  <c r="H1129" i="1"/>
  <c r="G1129" i="1"/>
  <c r="H1137" i="1"/>
  <c r="G1137" i="1"/>
  <c r="H1145" i="1"/>
  <c r="G1145" i="1"/>
  <c r="G1154" i="1"/>
  <c r="G1218" i="1"/>
  <c r="G1376" i="1"/>
  <c r="H1376" i="1"/>
  <c r="G1078" i="1"/>
  <c r="H1087" i="1"/>
  <c r="G1094" i="1"/>
  <c r="H1103" i="1"/>
  <c r="G1110" i="1"/>
  <c r="H1119" i="1"/>
  <c r="H1224" i="1"/>
  <c r="G1224" i="1"/>
  <c r="G1233" i="1"/>
  <c r="H1233" i="1"/>
  <c r="H1242" i="1"/>
  <c r="G1242" i="1"/>
  <c r="H1256" i="1"/>
  <c r="G1256" i="1"/>
  <c r="G1265" i="1"/>
  <c r="H1265" i="1"/>
  <c r="H1274" i="1"/>
  <c r="G1274" i="1"/>
  <c r="H1306" i="1"/>
  <c r="G1306" i="1"/>
  <c r="H1354" i="1"/>
  <c r="G1354" i="1"/>
  <c r="G1363" i="1"/>
  <c r="H1363" i="1"/>
  <c r="G1400" i="1"/>
  <c r="H1400" i="1"/>
  <c r="H1127" i="1"/>
  <c r="G1127" i="1"/>
  <c r="H1135" i="1"/>
  <c r="G1135" i="1"/>
  <c r="H1143" i="1"/>
  <c r="G1143" i="1"/>
  <c r="H1151" i="1"/>
  <c r="G1151" i="1"/>
  <c r="H1215" i="1"/>
  <c r="G1215" i="1"/>
  <c r="G1219" i="1"/>
  <c r="H1219" i="1"/>
  <c r="G1251" i="1"/>
  <c r="H1251" i="1"/>
  <c r="G1283" i="1"/>
  <c r="H1283" i="1"/>
  <c r="G1315" i="1"/>
  <c r="H1315" i="1"/>
  <c r="G1066" i="1"/>
  <c r="G1068" i="1"/>
  <c r="G1070" i="1"/>
  <c r="G1072" i="1"/>
  <c r="G1074" i="1"/>
  <c r="H1083" i="1"/>
  <c r="G1090" i="1"/>
  <c r="H1099" i="1"/>
  <c r="G1106" i="1"/>
  <c r="H1115" i="1"/>
  <c r="G1122" i="1"/>
  <c r="H1155" i="1"/>
  <c r="G1155" i="1"/>
  <c r="H1159" i="1"/>
  <c r="G1159" i="1"/>
  <c r="H1163" i="1"/>
  <c r="G1163" i="1"/>
  <c r="H1167" i="1"/>
  <c r="G1167" i="1"/>
  <c r="H1171" i="1"/>
  <c r="G1171" i="1"/>
  <c r="H1175" i="1"/>
  <c r="G1175" i="1"/>
  <c r="H1179" i="1"/>
  <c r="G1179" i="1"/>
  <c r="H1183" i="1"/>
  <c r="G1183" i="1"/>
  <c r="H1187" i="1"/>
  <c r="G1187" i="1"/>
  <c r="H1191" i="1"/>
  <c r="G1191" i="1"/>
  <c r="H1195" i="1"/>
  <c r="G1195" i="1"/>
  <c r="H1199" i="1"/>
  <c r="G1199" i="1"/>
  <c r="H1203" i="1"/>
  <c r="G1203" i="1"/>
  <c r="H1207" i="1"/>
  <c r="G1207" i="1"/>
  <c r="H1211" i="1"/>
  <c r="G1211" i="1"/>
  <c r="G1225" i="1"/>
  <c r="H1225" i="1"/>
  <c r="G1384" i="1"/>
  <c r="H1384" i="1"/>
  <c r="G1048" i="1"/>
  <c r="G1050" i="1"/>
  <c r="G1052" i="1"/>
  <c r="G1054" i="1"/>
  <c r="G1056" i="1"/>
  <c r="H1081" i="1"/>
  <c r="G1088" i="1"/>
  <c r="H1097" i="1"/>
  <c r="G1104" i="1"/>
  <c r="H1113" i="1"/>
  <c r="G1120" i="1"/>
  <c r="G1130" i="1"/>
  <c r="H1133" i="1"/>
  <c r="G1133" i="1"/>
  <c r="G1138" i="1"/>
  <c r="H1141" i="1"/>
  <c r="G1141" i="1"/>
  <c r="G1146" i="1"/>
  <c r="H1149" i="1"/>
  <c r="G1149" i="1"/>
  <c r="G1216" i="1"/>
  <c r="G1156" i="1"/>
  <c r="G1160" i="1"/>
  <c r="G1164" i="1"/>
  <c r="G1168" i="1"/>
  <c r="G1172" i="1"/>
  <c r="G1176" i="1"/>
  <c r="H1226" i="1"/>
  <c r="G1226" i="1"/>
  <c r="H1240" i="1"/>
  <c r="G1240" i="1"/>
  <c r="G1249" i="1"/>
  <c r="H1249" i="1"/>
  <c r="H1258" i="1"/>
  <c r="G1258" i="1"/>
  <c r="H1272" i="1"/>
  <c r="G1272" i="1"/>
  <c r="G1281" i="1"/>
  <c r="H1281" i="1"/>
  <c r="H1290" i="1"/>
  <c r="G1290" i="1"/>
  <c r="H1322" i="1"/>
  <c r="G1322" i="1"/>
  <c r="G1331" i="1"/>
  <c r="H1331" i="1"/>
  <c r="G1368" i="1"/>
  <c r="H1368" i="1"/>
  <c r="H1257" i="1"/>
  <c r="H1273" i="1"/>
  <c r="H1289" i="1"/>
  <c r="H1305" i="1"/>
  <c r="H1321" i="1"/>
  <c r="H1337" i="1"/>
  <c r="H1353" i="1"/>
  <c r="H1367" i="1"/>
  <c r="H1375" i="1"/>
  <c r="H1383" i="1"/>
  <c r="H1391" i="1"/>
  <c r="H1399" i="1"/>
  <c r="H1407" i="1"/>
  <c r="H1415" i="1"/>
  <c r="H1423" i="1"/>
  <c r="H1431" i="1"/>
  <c r="H1437" i="1"/>
  <c r="H1440" i="1"/>
  <c r="H1442" i="1"/>
  <c r="H1444" i="1"/>
  <c r="H1454" i="1"/>
  <c r="G1454" i="1"/>
  <c r="H1482" i="1"/>
  <c r="G1482" i="1"/>
  <c r="H1489" i="1"/>
  <c r="G1489" i="1"/>
  <c r="H1554" i="1"/>
  <c r="G1554" i="1"/>
  <c r="H1561" i="1"/>
  <c r="G1561" i="1"/>
  <c r="H1477" i="1"/>
  <c r="G1477" i="1"/>
  <c r="I1477" i="1" s="1"/>
  <c r="J1479" i="1"/>
  <c r="H1479" i="1"/>
  <c r="G1479" i="1"/>
  <c r="H1490" i="1"/>
  <c r="G1490" i="1"/>
  <c r="H1497" i="1"/>
  <c r="G1497" i="1"/>
  <c r="H1562" i="1"/>
  <c r="G1562" i="1"/>
  <c r="H1569" i="1"/>
  <c r="G1569" i="1"/>
  <c r="G1440" i="1"/>
  <c r="I1440" i="1" s="1"/>
  <c r="G1442" i="1"/>
  <c r="I1442" i="1" s="1"/>
  <c r="G1444" i="1"/>
  <c r="J1455" i="1"/>
  <c r="H1455" i="1"/>
  <c r="G1455" i="1"/>
  <c r="I1455" i="1" s="1"/>
  <c r="H1457" i="1"/>
  <c r="G1457" i="1"/>
  <c r="I1457" i="1" s="1"/>
  <c r="J1459" i="1"/>
  <c r="H1459" i="1"/>
  <c r="G1459" i="1"/>
  <c r="H1461" i="1"/>
  <c r="G1461" i="1"/>
  <c r="G1494" i="1"/>
  <c r="H1498" i="1"/>
  <c r="G1498" i="1"/>
  <c r="H1505" i="1"/>
  <c r="G1505" i="1"/>
  <c r="G1566" i="1"/>
  <c r="H1570" i="1"/>
  <c r="G1570" i="1"/>
  <c r="H1577" i="1"/>
  <c r="G1577" i="1"/>
  <c r="H1416" i="1"/>
  <c r="H1424" i="1"/>
  <c r="H1432" i="1"/>
  <c r="H1438" i="1"/>
  <c r="I1448" i="1"/>
  <c r="I1450" i="1"/>
  <c r="G1502" i="1"/>
  <c r="H1506" i="1"/>
  <c r="G1506" i="1"/>
  <c r="H1513" i="1"/>
  <c r="G1513" i="1"/>
  <c r="H1521" i="1"/>
  <c r="G1521" i="1"/>
  <c r="G1574" i="1"/>
  <c r="H1578" i="1"/>
  <c r="G1578" i="1"/>
  <c r="G1288" i="1"/>
  <c r="H1297" i="1"/>
  <c r="G1304" i="1"/>
  <c r="H1313" i="1"/>
  <c r="G1320" i="1"/>
  <c r="H1329" i="1"/>
  <c r="G1336" i="1"/>
  <c r="H1345" i="1"/>
  <c r="G1352" i="1"/>
  <c r="H1361" i="1"/>
  <c r="H1371" i="1"/>
  <c r="H1379" i="1"/>
  <c r="H1387" i="1"/>
  <c r="H1395" i="1"/>
  <c r="H1403" i="1"/>
  <c r="H1411" i="1"/>
  <c r="H1419" i="1"/>
  <c r="H1427" i="1"/>
  <c r="G1439" i="1"/>
  <c r="I1439" i="1" s="1"/>
  <c r="J1439" i="1"/>
  <c r="J1441" i="1"/>
  <c r="G1441" i="1"/>
  <c r="I1441" i="1" s="1"/>
  <c r="G1443" i="1"/>
  <c r="I1443" i="1" s="1"/>
  <c r="J1443" i="1"/>
  <c r="J1462" i="1"/>
  <c r="H1462" i="1"/>
  <c r="G1462" i="1"/>
  <c r="H1464" i="1"/>
  <c r="G1464" i="1"/>
  <c r="I1464" i="1" s="1"/>
  <c r="J1466" i="1"/>
  <c r="H1466" i="1"/>
  <c r="G1466" i="1"/>
  <c r="I1466" i="1" s="1"/>
  <c r="H1468" i="1"/>
  <c r="G1468" i="1"/>
  <c r="I1468" i="1" s="1"/>
  <c r="J1472" i="1"/>
  <c r="H1472" i="1"/>
  <c r="G1472" i="1"/>
  <c r="H1474" i="1"/>
  <c r="G1474" i="1"/>
  <c r="J1477" i="1"/>
  <c r="G1510" i="1"/>
  <c r="H1514" i="1"/>
  <c r="G1514" i="1"/>
  <c r="H1522" i="1"/>
  <c r="G1522" i="1"/>
  <c r="H1529" i="1"/>
  <c r="G1529" i="1"/>
  <c r="F98" i="4"/>
  <c r="D82" i="4"/>
  <c r="H1327" i="1"/>
  <c r="H1343" i="1"/>
  <c r="H1359" i="1"/>
  <c r="H1366" i="1"/>
  <c r="H1374" i="1"/>
  <c r="H1382" i="1"/>
  <c r="H1390" i="1"/>
  <c r="H1398" i="1"/>
  <c r="H1406" i="1"/>
  <c r="H1414" i="1"/>
  <c r="H1422" i="1"/>
  <c r="H1430" i="1"/>
  <c r="H1447" i="1"/>
  <c r="G1447" i="1"/>
  <c r="I1447" i="1" s="1"/>
  <c r="H1449" i="1"/>
  <c r="G1449" i="1"/>
  <c r="I1449" i="1" s="1"/>
  <c r="J1457" i="1"/>
  <c r="H1530" i="1"/>
  <c r="G1530" i="1"/>
  <c r="H1537" i="1"/>
  <c r="G1537" i="1"/>
  <c r="H1451" i="1"/>
  <c r="G1451" i="1"/>
  <c r="H1453" i="1"/>
  <c r="G1453" i="1"/>
  <c r="H1538" i="1"/>
  <c r="G1538" i="1"/>
  <c r="H1545" i="1"/>
  <c r="G1545" i="1"/>
  <c r="H1227" i="1"/>
  <c r="H1243" i="1"/>
  <c r="H1259" i="1"/>
  <c r="H1275" i="1"/>
  <c r="H1291" i="1"/>
  <c r="H1307" i="1"/>
  <c r="H1323" i="1"/>
  <c r="H1339" i="1"/>
  <c r="H1355" i="1"/>
  <c r="H1372" i="1"/>
  <c r="H1380" i="1"/>
  <c r="H1388" i="1"/>
  <c r="H1396" i="1"/>
  <c r="H1404" i="1"/>
  <c r="H1412" i="1"/>
  <c r="H1420" i="1"/>
  <c r="H1428" i="1"/>
  <c r="J1445" i="1"/>
  <c r="I1456" i="1"/>
  <c r="I1460" i="1"/>
  <c r="J1464" i="1"/>
  <c r="J1468" i="1"/>
  <c r="J1474" i="1"/>
  <c r="H1481" i="1"/>
  <c r="G1481" i="1"/>
  <c r="G1542" i="1"/>
  <c r="H1546" i="1"/>
  <c r="G1546" i="1"/>
  <c r="H1553" i="1"/>
  <c r="G1553" i="1"/>
  <c r="D50" i="4"/>
  <c r="D106" i="4"/>
  <c r="F128" i="4"/>
  <c r="D139" i="4"/>
  <c r="D163" i="4"/>
  <c r="D263" i="4"/>
  <c r="E311" i="4"/>
  <c r="E593" i="4"/>
  <c r="D587" i="1" s="1"/>
  <c r="G292" i="9"/>
  <c r="E292" i="9" s="1"/>
  <c r="B292" i="9" s="1"/>
  <c r="F206" i="5"/>
  <c r="D7" i="4"/>
  <c r="F45" i="4"/>
  <c r="F124" i="4"/>
  <c r="F196" i="4"/>
  <c r="F312" i="4"/>
  <c r="D625" i="4"/>
  <c r="D237" i="5"/>
  <c r="D515" i="4"/>
  <c r="F522" i="4"/>
  <c r="D7" i="5"/>
  <c r="F8" i="5"/>
  <c r="E224" i="4"/>
  <c r="D220" i="1" s="1"/>
  <c r="G1485" i="1"/>
  <c r="G1493" i="1"/>
  <c r="G1501" i="1"/>
  <c r="G1509" i="1"/>
  <c r="G1525" i="1"/>
  <c r="G1533" i="1"/>
  <c r="G1541" i="1"/>
  <c r="G1549" i="1"/>
  <c r="G1557" i="1"/>
  <c r="G1565" i="1"/>
  <c r="G1573" i="1"/>
  <c r="F225" i="4"/>
  <c r="E363" i="4"/>
  <c r="D358" i="1" s="1"/>
  <c r="F417" i="4"/>
  <c r="D459" i="4"/>
  <c r="F460" i="4"/>
  <c r="D529" i="4"/>
  <c r="F530" i="4"/>
  <c r="D567" i="4"/>
  <c r="F574" i="4"/>
  <c r="F5" i="6"/>
  <c r="D298" i="4"/>
  <c r="F364" i="4"/>
  <c r="E459" i="4"/>
  <c r="D453" i="1" s="1"/>
  <c r="D472" i="4"/>
  <c r="F473" i="4"/>
  <c r="E529" i="4"/>
  <c r="F644" i="4"/>
  <c r="E141" i="6"/>
  <c r="E5" i="7"/>
  <c r="D118" i="5"/>
  <c r="F119" i="5"/>
  <c r="G297" i="9"/>
  <c r="E297" i="9" s="1"/>
  <c r="G20" i="9"/>
  <c r="H20" i="9"/>
  <c r="D420" i="4"/>
  <c r="D69" i="5"/>
  <c r="F70" i="5"/>
  <c r="E291" i="9"/>
  <c r="B291" i="9" s="1"/>
  <c r="E85" i="9"/>
  <c r="B85" i="9" s="1"/>
  <c r="E89" i="9"/>
  <c r="B89" i="9" s="1"/>
  <c r="B248" i="9"/>
  <c r="B255" i="9"/>
  <c r="E287" i="9"/>
  <c r="B287" i="9" s="1"/>
  <c r="F190" i="5"/>
  <c r="F238" i="5"/>
  <c r="F246" i="5"/>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G164" i="9"/>
  <c r="G162" i="9"/>
  <c r="E162" i="9" s="1"/>
  <c r="B162" i="9" s="1"/>
  <c r="G160" i="9"/>
  <c r="E160" i="9" s="1"/>
  <c r="B160" i="9" s="1"/>
  <c r="B82" i="9"/>
  <c r="B229" i="9"/>
  <c r="D580" i="4"/>
  <c r="F207" i="5"/>
  <c r="F36" i="6"/>
  <c r="D114" i="6"/>
  <c r="F603" i="4"/>
  <c r="F13" i="5"/>
  <c r="H286" i="9"/>
  <c r="E286" i="9" s="1"/>
  <c r="B286" i="9" s="1"/>
  <c r="F149" i="5"/>
  <c r="D176" i="5"/>
  <c r="B86" i="9"/>
  <c r="B101" i="9"/>
  <c r="B117" i="9"/>
  <c r="B249" i="9"/>
  <c r="B256" i="9"/>
  <c r="B263" i="9"/>
  <c r="F88" i="5"/>
  <c r="D146" i="5"/>
  <c r="E176" i="5"/>
  <c r="E69" i="9"/>
  <c r="B69" i="9" s="1"/>
  <c r="B216" i="9"/>
  <c r="B223" i="9"/>
  <c r="B237" i="9"/>
  <c r="F416" i="4"/>
  <c r="E146" i="5"/>
  <c r="D1124" i="1" s="1"/>
  <c r="I10" i="9"/>
  <c r="B233" i="9"/>
  <c r="B240" i="9"/>
  <c r="E289" i="9"/>
  <c r="B289" i="9" s="1"/>
  <c r="E37" i="9"/>
  <c r="B37" i="9" s="1"/>
  <c r="E53" i="9"/>
  <c r="B53" i="9" s="1"/>
  <c r="E77" i="9"/>
  <c r="B77" i="9" s="1"/>
  <c r="E93" i="9"/>
  <c r="B93" i="9" s="1"/>
  <c r="B221" i="9"/>
  <c r="B257" i="9"/>
  <c r="B264" i="9"/>
  <c r="F212" i="9" l="1"/>
  <c r="B212" i="9" s="1"/>
  <c r="H364" i="1"/>
  <c r="G412" i="1"/>
  <c r="H412" i="1"/>
  <c r="H637" i="1"/>
  <c r="G637" i="1"/>
  <c r="E20" i="9"/>
  <c r="E19" i="9" s="1"/>
  <c r="H149" i="1"/>
  <c r="G149" i="1"/>
  <c r="H120" i="1"/>
  <c r="G120" i="1"/>
  <c r="E6" i="4"/>
  <c r="H1576" i="1"/>
  <c r="G1576" i="1"/>
  <c r="G1518" i="1"/>
  <c r="I35" i="3"/>
  <c r="H1524" i="1"/>
  <c r="G1524" i="1"/>
  <c r="G1499" i="1"/>
  <c r="D42" i="8"/>
  <c r="G294" i="9" s="1"/>
  <c r="E294" i="9" s="1"/>
  <c r="B294" i="9" s="1"/>
  <c r="E164" i="9"/>
  <c r="B164" i="9" s="1"/>
  <c r="H220" i="1"/>
  <c r="G220" i="1"/>
  <c r="E298" i="4"/>
  <c r="D306" i="1"/>
  <c r="B297" i="9"/>
  <c r="E296" i="9"/>
  <c r="I10" i="3" s="1"/>
  <c r="E528" i="4"/>
  <c r="D523" i="1"/>
  <c r="H358" i="1"/>
  <c r="G358" i="1"/>
  <c r="F263" i="4"/>
  <c r="C259" i="1"/>
  <c r="I1474" i="1"/>
  <c r="E420" i="4"/>
  <c r="F114" i="6"/>
  <c r="H27" i="3"/>
  <c r="C1408" i="1"/>
  <c r="D6" i="5"/>
  <c r="F7" i="5"/>
  <c r="H20" i="3"/>
  <c r="C985" i="1"/>
  <c r="D151" i="4"/>
  <c r="F163" i="4"/>
  <c r="C159" i="1"/>
  <c r="E350" i="4"/>
  <c r="D68" i="5"/>
  <c r="F69" i="5"/>
  <c r="C1047" i="1"/>
  <c r="F118" i="5"/>
  <c r="C1096" i="1"/>
  <c r="F472" i="4"/>
  <c r="C466" i="1"/>
  <c r="F567" i="4"/>
  <c r="C561" i="1"/>
  <c r="F7" i="4"/>
  <c r="D6" i="4"/>
  <c r="C3" i="1"/>
  <c r="E151" i="4"/>
  <c r="I1472" i="1"/>
  <c r="I1479" i="1"/>
  <c r="E175" i="5"/>
  <c r="D1152" i="1" s="1"/>
  <c r="D1153" i="1"/>
  <c r="I22" i="3"/>
  <c r="K1432" i="9"/>
  <c r="G295" i="9"/>
  <c r="E295" i="9" s="1"/>
  <c r="B295" i="9" s="1"/>
  <c r="I34" i="3"/>
  <c r="C1517" i="1"/>
  <c r="F146" i="5"/>
  <c r="C1124" i="1"/>
  <c r="F420" i="4"/>
  <c r="C414" i="1"/>
  <c r="F515" i="4"/>
  <c r="C509" i="1"/>
  <c r="F139" i="4"/>
  <c r="C135" i="1"/>
  <c r="B191" i="9"/>
  <c r="I29" i="3"/>
  <c r="D1436" i="1"/>
  <c r="D528" i="4"/>
  <c r="F529" i="4"/>
  <c r="C523" i="1"/>
  <c r="F237" i="5"/>
  <c r="H23" i="3"/>
  <c r="C1214" i="1"/>
  <c r="I1451" i="1"/>
  <c r="F82" i="4"/>
  <c r="C78" i="1"/>
  <c r="I1462" i="1"/>
  <c r="F176" i="5"/>
  <c r="D175" i="5"/>
  <c r="H22" i="3"/>
  <c r="C1153" i="1"/>
  <c r="F580" i="4"/>
  <c r="C574" i="1"/>
  <c r="E165" i="9"/>
  <c r="B165" i="9" s="1"/>
  <c r="D1435" i="1"/>
  <c r="I28" i="3"/>
  <c r="D407" i="4"/>
  <c r="F298" i="4"/>
  <c r="D408" i="4"/>
  <c r="C293" i="1"/>
  <c r="F625" i="4"/>
  <c r="C619" i="1"/>
  <c r="F106" i="4"/>
  <c r="C102" i="1"/>
  <c r="E68" i="5"/>
  <c r="D141" i="6"/>
  <c r="F459" i="4"/>
  <c r="C453" i="1"/>
  <c r="F363" i="4"/>
  <c r="H587" i="1"/>
  <c r="G587" i="1"/>
  <c r="F50" i="4"/>
  <c r="C46" i="1"/>
  <c r="I1459" i="1"/>
  <c r="I1444" i="1"/>
  <c r="B20" i="9" l="1"/>
  <c r="E412" i="4"/>
  <c r="D2" i="1"/>
  <c r="I16" i="3"/>
  <c r="H619" i="1"/>
  <c r="G619" i="1"/>
  <c r="H523" i="1"/>
  <c r="G523" i="1"/>
  <c r="H509" i="1"/>
  <c r="G509" i="1"/>
  <c r="E407" i="4"/>
  <c r="D402" i="1" s="1"/>
  <c r="D293" i="1"/>
  <c r="H293" i="1" s="1"/>
  <c r="H1096" i="1"/>
  <c r="G1096" i="1"/>
  <c r="G276" i="9"/>
  <c r="F6" i="5"/>
  <c r="C984" i="1"/>
  <c r="H453" i="1"/>
  <c r="G453" i="1"/>
  <c r="H78" i="1"/>
  <c r="G78" i="1"/>
  <c r="D636" i="4"/>
  <c r="F528" i="4"/>
  <c r="C522" i="1"/>
  <c r="G3" i="1"/>
  <c r="H3" i="1"/>
  <c r="G1408" i="1"/>
  <c r="H1408" i="1"/>
  <c r="E639" i="4"/>
  <c r="D407" i="1"/>
  <c r="C403" i="1"/>
  <c r="H574" i="1"/>
  <c r="G574" i="1"/>
  <c r="G1436" i="1"/>
  <c r="H1436" i="1"/>
  <c r="D635" i="4"/>
  <c r="D412" i="4"/>
  <c r="F6" i="4"/>
  <c r="H16" i="3"/>
  <c r="C2" i="1"/>
  <c r="H1047" i="1"/>
  <c r="G1047" i="1"/>
  <c r="H159" i="1"/>
  <c r="G159" i="1"/>
  <c r="F407" i="4"/>
  <c r="C402" i="1"/>
  <c r="G1214" i="1"/>
  <c r="H1214" i="1"/>
  <c r="H1124" i="1"/>
  <c r="G1124" i="1"/>
  <c r="H561" i="1"/>
  <c r="G561" i="1"/>
  <c r="F68" i="5"/>
  <c r="H21" i="3"/>
  <c r="C1046" i="1"/>
  <c r="F151" i="4"/>
  <c r="H17" i="3"/>
  <c r="D289" i="4"/>
  <c r="C147" i="1"/>
  <c r="E635" i="4"/>
  <c r="D629" i="1" s="1"/>
  <c r="D414" i="1"/>
  <c r="G414" i="1" s="1"/>
  <c r="F141" i="6"/>
  <c r="H28" i="3"/>
  <c r="C1435" i="1"/>
  <c r="H9" i="3" s="1"/>
  <c r="E636" i="4"/>
  <c r="D630" i="1" s="1"/>
  <c r="D522" i="1"/>
  <c r="G46" i="1"/>
  <c r="H46" i="1"/>
  <c r="H1153" i="1"/>
  <c r="G1153" i="1"/>
  <c r="H102" i="1"/>
  <c r="G102" i="1"/>
  <c r="H135" i="1"/>
  <c r="G135" i="1"/>
  <c r="E408" i="4"/>
  <c r="D403" i="1" s="1"/>
  <c r="D345" i="1"/>
  <c r="F350" i="4"/>
  <c r="H985" i="1"/>
  <c r="G985" i="1"/>
  <c r="E293" i="9"/>
  <c r="I17" i="3"/>
  <c r="E289" i="4"/>
  <c r="D147" i="1"/>
  <c r="I21" i="3"/>
  <c r="D1046" i="1"/>
  <c r="E6" i="5"/>
  <c r="F175" i="5"/>
  <c r="C1152" i="1"/>
  <c r="H1517" i="1"/>
  <c r="G1517" i="1"/>
  <c r="H11" i="3"/>
  <c r="H466" i="1"/>
  <c r="G466" i="1"/>
  <c r="H259" i="1"/>
  <c r="G259" i="1"/>
  <c r="H306" i="1"/>
  <c r="G306" i="1"/>
  <c r="G299" i="9"/>
  <c r="E299" i="9" s="1"/>
  <c r="K3" i="9" l="1"/>
  <c r="E298" i="9"/>
  <c r="I9" i="3" s="1"/>
  <c r="B299" i="9"/>
  <c r="E413" i="4"/>
  <c r="E291" i="4"/>
  <c r="D287" i="1" s="1"/>
  <c r="D285" i="1"/>
  <c r="E290" i="4"/>
  <c r="D286" i="1" s="1"/>
  <c r="F289" i="4"/>
  <c r="D413" i="4"/>
  <c r="D291" i="4"/>
  <c r="C285" i="1"/>
  <c r="F635" i="4"/>
  <c r="C629" i="1"/>
  <c r="D633" i="1"/>
  <c r="H414" i="1"/>
  <c r="H2" i="1"/>
  <c r="G2" i="1"/>
  <c r="H984" i="1"/>
  <c r="G984" i="1"/>
  <c r="G1435" i="1"/>
  <c r="H1435" i="1"/>
  <c r="G1046" i="1"/>
  <c r="H1046" i="1"/>
  <c r="F636" i="4"/>
  <c r="C630" i="1"/>
  <c r="H522" i="1"/>
  <c r="G522" i="1"/>
  <c r="H402" i="1"/>
  <c r="G402" i="1"/>
  <c r="E276" i="9"/>
  <c r="H276" i="9"/>
  <c r="D984" i="1"/>
  <c r="H8" i="3" s="1"/>
  <c r="D414" i="4"/>
  <c r="D639" i="4"/>
  <c r="F412" i="4"/>
  <c r="C407" i="1"/>
  <c r="H403" i="1"/>
  <c r="G403" i="1"/>
  <c r="G282" i="9"/>
  <c r="E282" i="9" s="1"/>
  <c r="B282" i="9" s="1"/>
  <c r="G1152" i="1"/>
  <c r="H1152" i="1"/>
  <c r="H345" i="1"/>
  <c r="G345" i="1"/>
  <c r="D290" i="4"/>
  <c r="F408" i="4"/>
  <c r="G293" i="1"/>
  <c r="N3" i="9"/>
  <c r="I11" i="3"/>
  <c r="H147" i="1"/>
  <c r="G147" i="1"/>
  <c r="M3" i="9" l="1"/>
  <c r="F290" i="4"/>
  <c r="C286" i="1"/>
  <c r="H407" i="1"/>
  <c r="G407" i="1"/>
  <c r="F639" i="4"/>
  <c r="C633" i="1"/>
  <c r="H629" i="1"/>
  <c r="G629" i="1"/>
  <c r="F414" i="4"/>
  <c r="C409" i="1"/>
  <c r="H630" i="1"/>
  <c r="G630" i="1"/>
  <c r="E640" i="4"/>
  <c r="E415" i="4"/>
  <c r="D410" i="1" s="1"/>
  <c r="D408" i="1"/>
  <c r="E414" i="4"/>
  <c r="D409" i="1" s="1"/>
  <c r="H285" i="1"/>
  <c r="G285" i="1"/>
  <c r="F291" i="4"/>
  <c r="C287" i="1"/>
  <c r="D640" i="4"/>
  <c r="F413" i="4"/>
  <c r="D415" i="4"/>
  <c r="C408" i="1"/>
  <c r="B276" i="9"/>
  <c r="E275" i="9"/>
  <c r="I8" i="3" s="1"/>
  <c r="H287" i="1" l="1"/>
  <c r="G287" i="1"/>
  <c r="H408" i="1"/>
  <c r="G408" i="1"/>
  <c r="H286" i="1"/>
  <c r="G286" i="1"/>
  <c r="H409" i="1"/>
  <c r="G409" i="1"/>
  <c r="H633" i="1"/>
  <c r="G633" i="1"/>
  <c r="F415" i="4"/>
  <c r="C410" i="1"/>
  <c r="F640" i="4"/>
  <c r="D642" i="4"/>
  <c r="C634" i="1"/>
  <c r="E642" i="4"/>
  <c r="D634" i="1"/>
  <c r="E641" i="4"/>
  <c r="D641" i="4"/>
  <c r="D645" i="4" l="1"/>
  <c r="F641" i="4"/>
  <c r="C635" i="1"/>
  <c r="G274" i="9"/>
  <c r="E274" i="9" s="1"/>
  <c r="B274" i="9" s="1"/>
  <c r="D646" i="4"/>
  <c r="F642" i="4"/>
  <c r="C636" i="1"/>
  <c r="H410" i="1"/>
  <c r="G410" i="1"/>
  <c r="H634" i="1"/>
  <c r="G634" i="1"/>
  <c r="E645" i="4"/>
  <c r="D635" i="1"/>
  <c r="E646" i="4"/>
  <c r="D636" i="1"/>
  <c r="H636" i="1" l="1"/>
  <c r="G636" i="1"/>
  <c r="F646" i="4"/>
  <c r="H19" i="3"/>
  <c r="C640" i="1"/>
  <c r="H635" i="1"/>
  <c r="G635" i="1"/>
  <c r="H7" i="3"/>
  <c r="I19" i="3"/>
  <c r="D640" i="1"/>
  <c r="I18" i="3"/>
  <c r="D639" i="1"/>
  <c r="F645" i="4"/>
  <c r="H18" i="3"/>
  <c r="C639" i="1"/>
  <c r="H639" i="1" l="1"/>
  <c r="G639" i="1"/>
  <c r="J3" i="9"/>
  <c r="I7" i="3"/>
  <c r="H640" i="1"/>
  <c r="G640" i="1"/>
  <c r="M271" i="9" l="1"/>
  <c r="L271" i="9"/>
  <c r="H18" i="9"/>
  <c r="G18" i="9"/>
  <c r="K10" i="9"/>
  <c r="I11" i="9"/>
  <c r="I8" i="9"/>
  <c r="I13" i="9"/>
  <c r="L15" i="9"/>
  <c r="I12" i="9"/>
  <c r="H17" i="9"/>
  <c r="J11" i="9"/>
  <c r="G15" i="9"/>
  <c r="J10" i="9"/>
  <c r="L16" i="9"/>
  <c r="M15" i="9"/>
  <c r="I6" i="9"/>
  <c r="G16" i="9"/>
  <c r="H16" i="9"/>
  <c r="J5" i="9"/>
  <c r="K5" i="9"/>
  <c r="J8" i="9"/>
  <c r="M16" i="9"/>
  <c r="J9" i="9"/>
  <c r="I17" i="9"/>
  <c r="J17" i="9"/>
  <c r="K8" i="9"/>
  <c r="I7" i="9"/>
  <c r="J6" i="9"/>
  <c r="K12" i="9"/>
  <c r="J13" i="9"/>
  <c r="K7" i="9"/>
  <c r="G17" i="9"/>
  <c r="I5" i="9"/>
  <c r="H15" i="9"/>
  <c r="K11" i="9"/>
  <c r="I9" i="9"/>
  <c r="K13" i="9"/>
  <c r="J12" i="9"/>
  <c r="J7" i="9"/>
  <c r="K9" i="9"/>
  <c r="K6" i="9"/>
  <c r="E10" i="9" l="1"/>
  <c r="B10" i="9" s="1"/>
  <c r="F271" i="9"/>
  <c r="B271" i="9" s="1"/>
  <c r="E16" i="9"/>
  <c r="E5" i="9"/>
  <c r="B5" i="9" s="1"/>
  <c r="E12" i="9"/>
  <c r="B12" i="9" s="1"/>
  <c r="E13" i="9"/>
  <c r="B13" i="9" s="1"/>
  <c r="F16" i="9"/>
  <c r="B16" i="9" s="1"/>
  <c r="E8" i="9"/>
  <c r="B8" i="9" s="1"/>
  <c r="E11" i="9"/>
  <c r="B11" i="9" s="1"/>
  <c r="E9" i="9"/>
  <c r="B9" i="9" s="1"/>
  <c r="E15" i="9"/>
  <c r="E17" i="9"/>
  <c r="B17" i="9" s="1"/>
  <c r="E7" i="9"/>
  <c r="B7" i="9" s="1"/>
  <c r="E18" i="9"/>
  <c r="B18" i="9" s="1"/>
  <c r="E6" i="9"/>
  <c r="B6" i="9" s="1"/>
  <c r="F15" i="9"/>
  <c r="F19" i="9" l="1"/>
  <c r="F14" i="9"/>
  <c r="B15" i="9"/>
  <c r="E14" i="9"/>
  <c r="E4" i="9"/>
  <c r="E3" i="9" l="1"/>
  <c r="F3" i="9"/>
</calcChain>
</file>

<file path=xl/sharedStrings.xml><?xml version="1.0" encoding="utf-8"?>
<sst xmlns="http://schemas.openxmlformats.org/spreadsheetml/2006/main" count="4340" uniqueCount="3401">
  <si>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</si>
  <si>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</si>
  <si>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</si>
  <si>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</si>
  <si>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</si>
  <si>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</si>
  <si>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</si>
  <si>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</si>
  <si>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</si>
  <si>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</si>
  <si>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</si>
  <si>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</si>
  <si>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</si>
  <si>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</si>
  <si>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</si>
  <si>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</si>
  <si>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</si>
  <si>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</si>
  <si>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</si>
  <si>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</si>
  <si>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</si>
  <si>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</si>
  <si>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</si>
  <si>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</si>
  <si>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</si>
  <si>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</si>
  <si>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</si>
  <si>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</si>
  <si>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</si>
  <si>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</si>
  <si>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</si>
  <si>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ZATVOR U  ZAGREBU</t>
  </si>
  <si>
    <t>BILANCA</t>
  </si>
  <si>
    <t>RAS funkcijski</t>
  </si>
  <si>
    <t>Razina:</t>
  </si>
  <si>
    <t>11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</si>
  <si>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</si>
  <si>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</si>
  <si>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</si>
  <si>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</si>
  <si>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</si>
  <si>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</si>
  <si>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</si>
  <si>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</si>
  <si>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</si>
  <si>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</si>
  <si>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</si>
  <si>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</si>
  <si>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</si>
  <si>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3349 - ZATVOR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</si>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</sst>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8697741.5999999978</v>
      </c>
      <c r="D2" s="5">
        <f>'PR-RAS'!E6</f>
        <v>9415295.8000000026</v>
      </c>
      <c r="E2" s="5">
        <v>0</v>
      </c>
      <c r="F2" s="5">
        <v>0</v>
      </c>
      <c r="G2" s="6">
        <f t="shared" ref="G2:G264" si="0">(B2/1000)*(C2*1+D2*2)</f>
        <v>27528.333200000005</v>
      </c>
      <c r="H2" s="6">
        <f t="shared" ref="H2:H264" si="1">ABS(C2-ROUND(C2,0))+ABS(D2-ROUND(D2,0))</f>
        <v>0.59999999962747097</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89886.13</v>
      </c>
      <c r="D3" s="1">
        <f>'PR-RAS'!E7</f>
        <v>66788.210000000006</v>
      </c>
      <c r="E3" s="1">
        <v>0</v>
      </c>
      <c r="F3" s="1">
        <v>0</v>
      </c>
      <c r="G3" s="2">
        <f t="shared" si="0"/>
        <v>446.92510000000004</v>
      </c>
      <c r="H3" s="2">
        <f t="shared" si="1"/>
        <v>0.34000000001105946</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89886.13</v>
      </c>
      <c r="D25" s="1">
        <f>'PR-RAS'!E29</f>
        <v>66788.210000000006</v>
      </c>
      <c r="E25" s="1">
        <v>0</v>
      </c>
      <c r="F25" s="1">
        <v>0</v>
      </c>
      <c r="G25" s="2">
        <f t="shared" si="0"/>
        <v>5363.101200000001</v>
      </c>
      <c r="H25" s="2">
        <f t="shared" si="1"/>
        <v>0.34000000001105946</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89886.13</v>
      </c>
      <c r="D32" s="1">
        <f>'PR-RAS'!E36</f>
        <v>66788.210000000006</v>
      </c>
      <c r="E32" s="1">
        <v>0</v>
      </c>
      <c r="F32" s="1">
        <v>0</v>
      </c>
      <c r="G32" s="2">
        <f t="shared" si="0"/>
        <v>6927.3390500000005</v>
      </c>
      <c r="H32" s="2">
        <f t="shared" si="1"/>
        <v>0.34000000001105946</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0</v>
      </c>
      <c r="D46" s="1">
        <f>'PR-RAS'!E50</f>
        <v>0</v>
      </c>
      <c r="E46" s="1">
        <v>0</v>
      </c>
      <c r="F46" s="1">
        <v>0</v>
      </c>
      <c r="G46" s="2">
        <f t="shared" si="0"/>
        <v>0</v>
      </c>
      <c r="H46" s="2">
        <f t="shared" si="1"/>
        <v>0</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0.48</v>
      </c>
      <c r="D78" s="1">
        <f>'PR-RAS'!E82</f>
        <v>71.13</v>
      </c>
      <c r="E78" s="1">
        <v>0</v>
      </c>
      <c r="F78" s="1">
        <v>0</v>
      </c>
      <c r="G78" s="2">
        <f t="shared" si="0"/>
        <v>10.990979999999999</v>
      </c>
      <c r="H78" s="2">
        <f t="shared" si="1"/>
        <v>0.60999999999999543</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0.48</v>
      </c>
      <c r="D79" s="1">
        <f>'PR-RAS'!E83</f>
        <v>71.13</v>
      </c>
      <c r="E79" s="1">
        <v>0</v>
      </c>
      <c r="F79" s="1">
        <v>0</v>
      </c>
      <c r="G79" s="2">
        <f t="shared" si="0"/>
        <v>11.133719999999999</v>
      </c>
      <c r="H79" s="2">
        <f t="shared" si="1"/>
        <v>0.60999999999999543</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0.43</v>
      </c>
      <c r="D81" s="1">
        <f>'PR-RAS'!E85</f>
        <v>1.02</v>
      </c>
      <c r="E81" s="1">
        <v>0</v>
      </c>
      <c r="F81" s="1">
        <v>0</v>
      </c>
      <c r="G81" s="2">
        <f t="shared" si="0"/>
        <v>0.19760000000000003</v>
      </c>
      <c r="H81" s="2">
        <f t="shared" si="1"/>
        <v>0.45</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0.05</v>
      </c>
      <c r="D86" s="1">
        <f>'PR-RAS'!E90</f>
        <v>70.11</v>
      </c>
      <c r="E86" s="1">
        <v>0</v>
      </c>
      <c r="F86" s="1">
        <v>0</v>
      </c>
      <c r="G86" s="2">
        <f t="shared" si="0"/>
        <v>11.922950000000002</v>
      </c>
      <c r="H86" s="2">
        <f t="shared" si="1"/>
        <v>0.15999999999999942</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10588.23</v>
      </c>
      <c r="D102" s="1">
        <f>'PR-RAS'!E106</f>
        <v>9185.98</v>
      </c>
      <c r="E102" s="1">
        <v>0</v>
      </c>
      <c r="F102" s="1">
        <v>0</v>
      </c>
      <c r="G102" s="2">
        <f t="shared" si="0"/>
        <v>2924.97919</v>
      </c>
      <c r="H102" s="2">
        <f t="shared" si="1"/>
        <v>0.25</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10588.23</v>
      </c>
      <c r="D108" s="1">
        <f>'PR-RAS'!E112</f>
        <v>9185.98</v>
      </c>
      <c r="E108" s="1">
        <v>0</v>
      </c>
      <c r="F108" s="1">
        <v>0</v>
      </c>
      <c r="G108" s="2">
        <f t="shared" si="0"/>
        <v>3098.7403299999996</v>
      </c>
      <c r="H108" s="2">
        <f t="shared" si="1"/>
        <v>0.25</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10588.23</v>
      </c>
      <c r="D113" s="1">
        <f>'PR-RAS'!E117</f>
        <v>9185.98</v>
      </c>
      <c r="E113" s="1">
        <v>0</v>
      </c>
      <c r="F113" s="1">
        <v>0</v>
      </c>
      <c r="G113" s="2">
        <f t="shared" si="0"/>
        <v>3243.5412799999999</v>
      </c>
      <c r="H113" s="2">
        <f t="shared" si="1"/>
        <v>0.25</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189507.12</v>
      </c>
      <c r="D120" s="1">
        <f>'PR-RAS'!E124</f>
        <v>239655.73</v>
      </c>
      <c r="E120" s="1">
        <v>0</v>
      </c>
      <c r="F120" s="1">
        <v>0</v>
      </c>
      <c r="G120" s="2">
        <f t="shared" si="0"/>
        <v>79589.41102</v>
      </c>
      <c r="H120" s="2">
        <f t="shared" si="1"/>
        <v>0.38999999998486601</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188972.91</v>
      </c>
      <c r="D121" s="1">
        <f>'PR-RAS'!E125</f>
        <v>239655.73</v>
      </c>
      <c r="E121" s="1">
        <v>0</v>
      </c>
      <c r="F121" s="1">
        <v>0</v>
      </c>
      <c r="G121" s="2">
        <f t="shared" si="0"/>
        <v>80194.124400000001</v>
      </c>
      <c r="H121" s="2">
        <f t="shared" si="1"/>
        <v>0.35999999998603016</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188972.91</v>
      </c>
      <c r="D123" s="1">
        <f>'PR-RAS'!E127</f>
        <v>239655.73</v>
      </c>
      <c r="E123" s="1">
        <v>0</v>
      </c>
      <c r="F123" s="1">
        <v>0</v>
      </c>
      <c r="G123" s="2">
        <f t="shared" si="0"/>
        <v>81530.693140000003</v>
      </c>
      <c r="H123" s="2">
        <f t="shared" si="1"/>
        <v>0.35999999998603016</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534.21</v>
      </c>
      <c r="D124" s="1">
        <f>'PR-RAS'!E128</f>
        <v>0</v>
      </c>
      <c r="E124" s="1">
        <v>0</v>
      </c>
      <c r="F124" s="1">
        <v>0</v>
      </c>
      <c r="G124" s="2">
        <f t="shared" si="0"/>
        <v>65.707830000000001</v>
      </c>
      <c r="H124" s="2">
        <f t="shared" si="1"/>
        <v>0.21000000000003638</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534.21</v>
      </c>
      <c r="D125" s="1">
        <f>'PR-RAS'!E129</f>
        <v>0</v>
      </c>
      <c r="E125" s="1">
        <v>0</v>
      </c>
      <c r="F125" s="1">
        <v>0</v>
      </c>
      <c r="G125" s="2">
        <f t="shared" si="0"/>
        <v>66.242040000000003</v>
      </c>
      <c r="H125" s="2">
        <f t="shared" si="1"/>
        <v>0.21000000000003638</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8330775.6899999995</v>
      </c>
      <c r="D129" s="1">
        <f>'PR-RAS'!E133</f>
        <v>9020916.1100000013</v>
      </c>
      <c r="E129" s="1">
        <v>0</v>
      </c>
      <c r="F129" s="1">
        <v>0</v>
      </c>
      <c r="G129" s="2">
        <f t="shared" si="0"/>
        <v>3375693.8124800008</v>
      </c>
      <c r="H129" s="2">
        <f t="shared" si="1"/>
        <v>0.42000000178813934</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8330775.6899999995</v>
      </c>
      <c r="D130" s="1">
        <f>'PR-RAS'!E134</f>
        <v>9020916.1100000013</v>
      </c>
      <c r="E130" s="1">
        <v>0</v>
      </c>
      <c r="F130" s="1">
        <v>0</v>
      </c>
      <c r="G130" s="2">
        <f t="shared" si="0"/>
        <v>3402066.4203900006</v>
      </c>
      <c r="H130" s="2">
        <f t="shared" si="1"/>
        <v>0.42000000178813934</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8324657.1699999999</v>
      </c>
      <c r="D131" s="1">
        <f>'PR-RAS'!E135</f>
        <v>8877801.4000000004</v>
      </c>
      <c r="E131" s="1">
        <v>0</v>
      </c>
      <c r="F131" s="1">
        <v>0</v>
      </c>
      <c r="G131" s="2">
        <f t="shared" si="0"/>
        <v>3390433.7960999999</v>
      </c>
      <c r="H131" s="2">
        <f t="shared" si="1"/>
        <v>0.57000000029802322</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6118.52</v>
      </c>
      <c r="D132" s="1">
        <f>'PR-RAS'!E136</f>
        <v>143114.71</v>
      </c>
      <c r="E132" s="1">
        <v>0</v>
      </c>
      <c r="F132" s="1">
        <v>0</v>
      </c>
      <c r="G132" s="2">
        <f t="shared" si="0"/>
        <v>38297.580140000005</v>
      </c>
      <c r="H132" s="2">
        <f t="shared" si="1"/>
        <v>0.77000000000771252</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76983.95</v>
      </c>
      <c r="D135" s="1">
        <f>'PR-RAS'!E139</f>
        <v>78678.64</v>
      </c>
      <c r="E135" s="1">
        <v>0</v>
      </c>
      <c r="F135" s="1">
        <v>0</v>
      </c>
      <c r="G135" s="2">
        <f t="shared" si="0"/>
        <v>31401.724819999999</v>
      </c>
      <c r="H135" s="2">
        <f t="shared" si="1"/>
        <v>0.41000000000349246</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76983.95</v>
      </c>
      <c r="D146" s="1">
        <f>'PR-RAS'!E150</f>
        <v>78678.64</v>
      </c>
      <c r="E146" s="1">
        <v>0</v>
      </c>
      <c r="F146" s="1">
        <v>0</v>
      </c>
      <c r="G146" s="2">
        <f t="shared" si="0"/>
        <v>33979.478349999998</v>
      </c>
      <c r="H146" s="2">
        <f t="shared" si="1"/>
        <v>0.41000000000349246</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8411232.5600000005</v>
      </c>
      <c r="D147" s="1">
        <f>'PR-RAS'!E151</f>
        <v>9081378.5700000003</v>
      </c>
      <c r="E147" s="1">
        <v>0</v>
      </c>
      <c r="F147" s="1">
        <v>0</v>
      </c>
      <c r="G147" s="2">
        <f t="shared" si="0"/>
        <v>3879802.4962000004</v>
      </c>
      <c r="H147" s="2">
        <f t="shared" si="1"/>
        <v>0.86999999918043613</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5755848.5600000005</v>
      </c>
      <c r="D148" s="1">
        <f>'PR-RAS'!E152</f>
        <v>6428449.1400000006</v>
      </c>
      <c r="E148" s="1">
        <v>0</v>
      </c>
      <c r="F148" s="1">
        <v>0</v>
      </c>
      <c r="G148" s="2">
        <f t="shared" si="0"/>
        <v>2736073.7854800005</v>
      </c>
      <c r="H148" s="2">
        <f t="shared" si="1"/>
        <v>0.58000000007450581</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4353288.4800000004</v>
      </c>
      <c r="D149" s="1">
        <f>'PR-RAS'!E153</f>
        <v>4818459.830000001</v>
      </c>
      <c r="E149" s="1">
        <v>0</v>
      </c>
      <c r="F149" s="1">
        <v>0</v>
      </c>
      <c r="G149" s="2">
        <f t="shared" si="0"/>
        <v>2070550.8047200004</v>
      </c>
      <c r="H149" s="2">
        <f t="shared" si="1"/>
        <v>0.64999999944120646</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3969128.09</v>
      </c>
      <c r="D150" s="1">
        <f>'PR-RAS'!E154</f>
        <v>4337877.95</v>
      </c>
      <c r="E150" s="1">
        <v>0</v>
      </c>
      <c r="F150" s="1">
        <v>0</v>
      </c>
      <c r="G150" s="2">
        <f t="shared" si="0"/>
        <v>1884087.7145099998</v>
      </c>
      <c r="H150" s="2">
        <f t="shared" si="1"/>
        <v>0.13999999966472387</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374389.7</v>
      </c>
      <c r="D152" s="1">
        <f>'PR-RAS'!E156</f>
        <v>471006.52</v>
      </c>
      <c r="E152" s="1">
        <v>0</v>
      </c>
      <c r="F152" s="1">
        <v>0</v>
      </c>
      <c r="G152" s="2">
        <f t="shared" si="0"/>
        <v>198776.81373999998</v>
      </c>
      <c r="H152" s="2">
        <f t="shared" si="1"/>
        <v>0.77999999996973202</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9770.69</v>
      </c>
      <c r="D153" s="1">
        <f>'PR-RAS'!E157</f>
        <v>9575.36</v>
      </c>
      <c r="E153" s="1">
        <v>0</v>
      </c>
      <c r="F153" s="1">
        <v>0</v>
      </c>
      <c r="G153" s="2">
        <f t="shared" si="0"/>
        <v>4396.0543200000002</v>
      </c>
      <c r="H153" s="2">
        <f t="shared" si="1"/>
        <v>0.67000000000007276</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204256.39</v>
      </c>
      <c r="D154" s="1">
        <f>'PR-RAS'!E158</f>
        <v>283341.53000000003</v>
      </c>
      <c r="E154" s="1">
        <v>0</v>
      </c>
      <c r="F154" s="1">
        <v>0</v>
      </c>
      <c r="G154" s="2">
        <f t="shared" si="0"/>
        <v>117953.73585000001</v>
      </c>
      <c r="H154" s="2">
        <f t="shared" si="1"/>
        <v>0.85999999998603016</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1198303.69</v>
      </c>
      <c r="D155" s="1">
        <f>'PR-RAS'!E159</f>
        <v>1326647.7799999998</v>
      </c>
      <c r="E155" s="1">
        <v>0</v>
      </c>
      <c r="F155" s="1">
        <v>0</v>
      </c>
      <c r="G155" s="2">
        <f t="shared" si="0"/>
        <v>593146.28449999995</v>
      </c>
      <c r="H155" s="2">
        <f t="shared" si="1"/>
        <v>0.53000000026077032</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480045.02</v>
      </c>
      <c r="D156" s="1">
        <f>'PR-RAS'!E160</f>
        <v>531739.46</v>
      </c>
      <c r="E156" s="1">
        <v>0</v>
      </c>
      <c r="F156" s="1">
        <v>0</v>
      </c>
      <c r="G156" s="2">
        <f t="shared" si="0"/>
        <v>239246.2107</v>
      </c>
      <c r="H156" s="2">
        <f t="shared" si="1"/>
        <v>0.47999999998137355</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718258.67</v>
      </c>
      <c r="D157" s="1">
        <f>'PR-RAS'!E161</f>
        <v>794908.32</v>
      </c>
      <c r="E157" s="1">
        <v>0</v>
      </c>
      <c r="F157" s="1">
        <v>0</v>
      </c>
      <c r="G157" s="2">
        <f t="shared" si="0"/>
        <v>360059.74836000003</v>
      </c>
      <c r="H157" s="2">
        <f t="shared" si="1"/>
        <v>0.64999999990686774</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2565645.4800000004</v>
      </c>
      <c r="D159" s="1">
        <f>'PR-RAS'!E163</f>
        <v>2587472.5999999996</v>
      </c>
      <c r="E159" s="1">
        <v>0</v>
      </c>
      <c r="F159" s="1">
        <v>0</v>
      </c>
      <c r="G159" s="2">
        <f t="shared" si="0"/>
        <v>1223013.3274399999</v>
      </c>
      <c r="H159" s="2">
        <f t="shared" si="1"/>
        <v>0.88000000081956387</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465702.3</v>
      </c>
      <c r="D160" s="1">
        <f>'PR-RAS'!E164</f>
        <v>452079.9</v>
      </c>
      <c r="E160" s="1">
        <v>0</v>
      </c>
      <c r="F160" s="1">
        <v>0</v>
      </c>
      <c r="G160" s="2">
        <f t="shared" si="0"/>
        <v>217808.07390000002</v>
      </c>
      <c r="H160" s="2">
        <f t="shared" si="1"/>
        <v>0.3999999999650754</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5089.53</v>
      </c>
      <c r="D161" s="1">
        <f>'PR-RAS'!E165</f>
        <v>3749.38</v>
      </c>
      <c r="E161" s="1">
        <v>0</v>
      </c>
      <c r="F161" s="1">
        <v>0</v>
      </c>
      <c r="G161" s="2">
        <f t="shared" si="0"/>
        <v>2014.1264000000001</v>
      </c>
      <c r="H161" s="2">
        <f t="shared" si="1"/>
        <v>0.8500000000003638</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460013.86</v>
      </c>
      <c r="D162" s="1">
        <f>'PR-RAS'!E166</f>
        <v>446307.39</v>
      </c>
      <c r="E162" s="1">
        <v>0</v>
      </c>
      <c r="F162" s="1">
        <v>0</v>
      </c>
      <c r="G162" s="2">
        <f t="shared" si="0"/>
        <v>217773.21104000002</v>
      </c>
      <c r="H162" s="2">
        <f t="shared" si="1"/>
        <v>0.53000000002793968</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598.91</v>
      </c>
      <c r="D163" s="1">
        <f>'PR-RAS'!E167</f>
        <v>2023.13</v>
      </c>
      <c r="E163" s="1">
        <v>0</v>
      </c>
      <c r="F163" s="1">
        <v>0</v>
      </c>
      <c r="G163" s="2">
        <f t="shared" si="0"/>
        <v>752.51754000000005</v>
      </c>
      <c r="H163" s="2">
        <f t="shared" si="1"/>
        <v>0.22000000000014097</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1512310.1600000001</v>
      </c>
      <c r="D165" s="1">
        <f>'PR-RAS'!E169</f>
        <v>1395404.5</v>
      </c>
      <c r="E165" s="1">
        <v>0</v>
      </c>
      <c r="F165" s="1">
        <v>0</v>
      </c>
      <c r="G165" s="2">
        <f t="shared" si="0"/>
        <v>705711.5422400001</v>
      </c>
      <c r="H165" s="2">
        <f t="shared" si="1"/>
        <v>0.66000000014901161</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55647.53</v>
      </c>
      <c r="D166" s="1">
        <f>'PR-RAS'!E170</f>
        <v>74014.91</v>
      </c>
      <c r="E166" s="1">
        <v>0</v>
      </c>
      <c r="F166" s="1">
        <v>0</v>
      </c>
      <c r="G166" s="2">
        <f t="shared" si="0"/>
        <v>33606.762750000002</v>
      </c>
      <c r="H166" s="2">
        <f t="shared" si="1"/>
        <v>0.55999999999767169</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822829.46</v>
      </c>
      <c r="D167" s="1">
        <f>'PR-RAS'!E171</f>
        <v>954683.02</v>
      </c>
      <c r="E167" s="1">
        <v>0</v>
      </c>
      <c r="F167" s="1">
        <v>0</v>
      </c>
      <c r="G167" s="2">
        <f t="shared" si="0"/>
        <v>453544.45300000004</v>
      </c>
      <c r="H167" s="2">
        <f t="shared" si="1"/>
        <v>0.47999999998137355</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586024.13</v>
      </c>
      <c r="D168" s="1">
        <f>'PR-RAS'!E172</f>
        <v>260439.51</v>
      </c>
      <c r="E168" s="1">
        <v>0</v>
      </c>
      <c r="F168" s="1">
        <v>0</v>
      </c>
      <c r="G168" s="2">
        <f t="shared" si="0"/>
        <v>184852.82605</v>
      </c>
      <c r="H168" s="2">
        <f t="shared" si="1"/>
        <v>0.61999999999534339</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28334.54</v>
      </c>
      <c r="D169" s="1">
        <f>'PR-RAS'!E173</f>
        <v>61954.78</v>
      </c>
      <c r="E169" s="1">
        <v>0</v>
      </c>
      <c r="F169" s="1">
        <v>0</v>
      </c>
      <c r="G169" s="2">
        <f t="shared" si="0"/>
        <v>25577.008800000003</v>
      </c>
      <c r="H169" s="2">
        <f t="shared" si="1"/>
        <v>0.68000000000029104</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13860.51</v>
      </c>
      <c r="D170" s="1">
        <f>'PR-RAS'!E174</f>
        <v>26963.84</v>
      </c>
      <c r="E170" s="1">
        <v>0</v>
      </c>
      <c r="F170" s="1">
        <v>0</v>
      </c>
      <c r="G170" s="2">
        <f t="shared" si="0"/>
        <v>11456.204110000001</v>
      </c>
      <c r="H170" s="2">
        <f t="shared" si="1"/>
        <v>0.6499999999996362</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5613.99</v>
      </c>
      <c r="D172" s="1">
        <f>'PR-RAS'!E176</f>
        <v>17348.439999999999</v>
      </c>
      <c r="E172" s="1">
        <v>0</v>
      </c>
      <c r="F172" s="1">
        <v>0</v>
      </c>
      <c r="G172" s="2">
        <f t="shared" si="0"/>
        <v>6893.15877</v>
      </c>
      <c r="H172" s="2">
        <f t="shared" si="1"/>
        <v>0.44999999999890861</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530903.73</v>
      </c>
      <c r="D173" s="1">
        <f>'PR-RAS'!E177</f>
        <v>667795.54999999993</v>
      </c>
      <c r="E173" s="1">
        <v>0</v>
      </c>
      <c r="F173" s="1">
        <v>0</v>
      </c>
      <c r="G173" s="2">
        <f t="shared" si="0"/>
        <v>321037.11075999995</v>
      </c>
      <c r="H173" s="2">
        <f t="shared" si="1"/>
        <v>0.72000000008847564</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9473.85</v>
      </c>
      <c r="D174" s="1">
        <f>'PR-RAS'!E178</f>
        <v>10427.58</v>
      </c>
      <c r="E174" s="1">
        <v>0</v>
      </c>
      <c r="F174" s="1">
        <v>0</v>
      </c>
      <c r="G174" s="2">
        <f t="shared" si="0"/>
        <v>5246.9187300000003</v>
      </c>
      <c r="H174" s="2">
        <f t="shared" si="1"/>
        <v>0.56999999999970896</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69257.350000000006</v>
      </c>
      <c r="D175" s="1">
        <f>'PR-RAS'!E179</f>
        <v>138287.1</v>
      </c>
      <c r="E175" s="1">
        <v>0</v>
      </c>
      <c r="F175" s="1">
        <v>0</v>
      </c>
      <c r="G175" s="2">
        <f t="shared" si="0"/>
        <v>60174.689700000003</v>
      </c>
      <c r="H175" s="2">
        <f t="shared" si="1"/>
        <v>0.45000000001164153</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3239.3</v>
      </c>
      <c r="D176" s="1">
        <f>'PR-RAS'!E180</f>
        <v>5025.8999999999996</v>
      </c>
      <c r="E176" s="1">
        <v>0</v>
      </c>
      <c r="F176" s="1">
        <v>0</v>
      </c>
      <c r="G176" s="2">
        <f t="shared" si="0"/>
        <v>2325.9424999999997</v>
      </c>
      <c r="H176" s="2">
        <f t="shared" si="1"/>
        <v>0.4000000000005457</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343561.01</v>
      </c>
      <c r="D177" s="1">
        <f>'PR-RAS'!E181</f>
        <v>364473.58</v>
      </c>
      <c r="E177" s="1">
        <v>0</v>
      </c>
      <c r="F177" s="1">
        <v>0</v>
      </c>
      <c r="G177" s="2">
        <f t="shared" si="0"/>
        <v>188761.43791999997</v>
      </c>
      <c r="H177" s="2">
        <f t="shared" si="1"/>
        <v>0.42999999999301508</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6835.33</v>
      </c>
      <c r="D178" s="1">
        <f>'PR-RAS'!E182</f>
        <v>7802.22</v>
      </c>
      <c r="E178" s="1">
        <v>0</v>
      </c>
      <c r="F178" s="1">
        <v>0</v>
      </c>
      <c r="G178" s="2">
        <f t="shared" si="0"/>
        <v>3971.8392899999999</v>
      </c>
      <c r="H178" s="2">
        <f t="shared" si="1"/>
        <v>0.5500000000001819</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21646.15</v>
      </c>
      <c r="D179" s="1">
        <f>'PR-RAS'!E183</f>
        <v>2552.4699999999998</v>
      </c>
      <c r="E179" s="1">
        <v>0</v>
      </c>
      <c r="F179" s="1">
        <v>0</v>
      </c>
      <c r="G179" s="2">
        <f t="shared" si="0"/>
        <v>4761.6940199999999</v>
      </c>
      <c r="H179" s="2">
        <f t="shared" si="1"/>
        <v>0.6200000000012551</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75285.03</v>
      </c>
      <c r="D180" s="1">
        <f>'PR-RAS'!E184</f>
        <v>138126.85</v>
      </c>
      <c r="E180" s="1">
        <v>0</v>
      </c>
      <c r="F180" s="1">
        <v>0</v>
      </c>
      <c r="G180" s="2">
        <f t="shared" si="0"/>
        <v>62925.432669999995</v>
      </c>
      <c r="H180" s="2">
        <f t="shared" si="1"/>
        <v>0.17999999999301508</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0</v>
      </c>
      <c r="D181" s="1">
        <f>'PR-RAS'!E185</f>
        <v>62.5</v>
      </c>
      <c r="E181" s="1">
        <v>0</v>
      </c>
      <c r="F181" s="1">
        <v>0</v>
      </c>
      <c r="G181" s="2">
        <f t="shared" si="0"/>
        <v>22.5</v>
      </c>
      <c r="H181" s="2">
        <f t="shared" si="1"/>
        <v>0.5</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1605.71</v>
      </c>
      <c r="D182" s="1">
        <f>'PR-RAS'!E186</f>
        <v>1037.3499999999999</v>
      </c>
      <c r="E182" s="1">
        <v>0</v>
      </c>
      <c r="F182" s="1">
        <v>0</v>
      </c>
      <c r="G182" s="2">
        <f t="shared" si="0"/>
        <v>666.15420999999992</v>
      </c>
      <c r="H182" s="2">
        <f t="shared" si="1"/>
        <v>0.63999999999987267</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56729.29</v>
      </c>
      <c r="D184" s="1">
        <f>'PR-RAS'!E188</f>
        <v>72192.650000000009</v>
      </c>
      <c r="E184" s="1">
        <v>0</v>
      </c>
      <c r="F184" s="1">
        <v>0</v>
      </c>
      <c r="G184" s="2">
        <f t="shared" si="0"/>
        <v>36803.969970000006</v>
      </c>
      <c r="H184" s="2">
        <f t="shared" si="1"/>
        <v>0.63999999999214197</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46010.02</v>
      </c>
      <c r="D185" s="1">
        <f>'PR-RAS'!E189</f>
        <v>57693.89</v>
      </c>
      <c r="E185" s="1">
        <v>0</v>
      </c>
      <c r="F185" s="1">
        <v>0</v>
      </c>
      <c r="G185" s="2">
        <f t="shared" si="0"/>
        <v>29697.195199999998</v>
      </c>
      <c r="H185" s="2">
        <f t="shared" si="1"/>
        <v>0.12999999999738066</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4605.71</v>
      </c>
      <c r="D186" s="1">
        <f>'PR-RAS'!E190</f>
        <v>4184.0200000000004</v>
      </c>
      <c r="E186" s="1">
        <v>0</v>
      </c>
      <c r="F186" s="1">
        <v>0</v>
      </c>
      <c r="G186" s="2">
        <f t="shared" si="0"/>
        <v>2400.1437500000002</v>
      </c>
      <c r="H186" s="2">
        <f t="shared" si="1"/>
        <v>0.31000000000040018</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2028.37</v>
      </c>
      <c r="D187" s="1">
        <f>'PR-RAS'!E191</f>
        <v>3999.3</v>
      </c>
      <c r="E187" s="1">
        <v>0</v>
      </c>
      <c r="F187" s="1">
        <v>0</v>
      </c>
      <c r="G187" s="2">
        <f t="shared" si="0"/>
        <v>1865.0164200000002</v>
      </c>
      <c r="H187" s="2">
        <f t="shared" si="1"/>
        <v>0.67000000000007276</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0</v>
      </c>
      <c r="D188" s="1">
        <f>'PR-RAS'!E192</f>
        <v>0</v>
      </c>
      <c r="E188" s="1">
        <v>0</v>
      </c>
      <c r="F188" s="1">
        <v>0</v>
      </c>
      <c r="G188" s="2">
        <f t="shared" si="0"/>
        <v>0</v>
      </c>
      <c r="H188" s="2">
        <f t="shared" si="1"/>
        <v>0</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3211.89</v>
      </c>
      <c r="D189" s="1">
        <f>'PR-RAS'!E193</f>
        <v>2488.86</v>
      </c>
      <c r="E189" s="1">
        <v>0</v>
      </c>
      <c r="F189" s="1">
        <v>0</v>
      </c>
      <c r="G189" s="2">
        <f t="shared" si="0"/>
        <v>1539.6466800000001</v>
      </c>
      <c r="H189" s="2">
        <f t="shared" si="1"/>
        <v>0.25</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873.3</v>
      </c>
      <c r="D191" s="1">
        <f>'PR-RAS'!E195</f>
        <v>3826.58</v>
      </c>
      <c r="E191" s="1">
        <v>0</v>
      </c>
      <c r="F191" s="1">
        <v>0</v>
      </c>
      <c r="G191" s="2">
        <f t="shared" si="0"/>
        <v>1620.0273999999999</v>
      </c>
      <c r="H191" s="2">
        <f t="shared" si="1"/>
        <v>0.72000000000002728</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1743.69</v>
      </c>
      <c r="D192" s="1">
        <f>'PR-RAS'!E196</f>
        <v>1473.63</v>
      </c>
      <c r="E192" s="1">
        <v>0</v>
      </c>
      <c r="F192" s="1">
        <v>0</v>
      </c>
      <c r="G192" s="2">
        <f t="shared" si="0"/>
        <v>895.97145000000012</v>
      </c>
      <c r="H192" s="2">
        <f t="shared" si="1"/>
        <v>0.67999999999983629</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1743.69</v>
      </c>
      <c r="D206" s="1">
        <f>'PR-RAS'!E210</f>
        <v>1473.63</v>
      </c>
      <c r="E206" s="1">
        <v>0</v>
      </c>
      <c r="F206" s="1">
        <v>0</v>
      </c>
      <c r="G206" s="2">
        <f t="shared" si="0"/>
        <v>961.64475000000004</v>
      </c>
      <c r="H206" s="2">
        <f t="shared" si="1"/>
        <v>0.67999999999983629</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1743.69</v>
      </c>
      <c r="D207" s="1">
        <f>'PR-RAS'!E211</f>
        <v>1473.63</v>
      </c>
      <c r="E207" s="1">
        <v>0</v>
      </c>
      <c r="F207" s="1">
        <v>0</v>
      </c>
      <c r="G207" s="2">
        <f t="shared" si="0"/>
        <v>966.33570000000009</v>
      </c>
      <c r="H207" s="2">
        <f t="shared" si="1"/>
        <v>0.67999999999983629</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87994.83</v>
      </c>
      <c r="D259" s="1">
        <f>'PR-RAS'!E263</f>
        <v>63983.199999999997</v>
      </c>
      <c r="E259" s="1">
        <v>0</v>
      </c>
      <c r="F259" s="1">
        <v>0</v>
      </c>
      <c r="G259" s="2">
        <f t="shared" si="0"/>
        <v>55717.997339999994</v>
      </c>
      <c r="H259" s="2">
        <f t="shared" si="1"/>
        <v>0.36999999999534339</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87994.83</v>
      </c>
      <c r="D260" s="1">
        <f>'PR-RAS'!E264</f>
        <v>63983.199999999997</v>
      </c>
      <c r="E260" s="1">
        <v>0</v>
      </c>
      <c r="F260" s="1">
        <v>0</v>
      </c>
      <c r="G260" s="2">
        <f t="shared" si="0"/>
        <v>55933.958569999995</v>
      </c>
      <c r="H260" s="2">
        <f t="shared" si="1"/>
        <v>0.36999999999534339</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87994.83</v>
      </c>
      <c r="D261" s="1">
        <f>'PR-RAS'!E265</f>
        <v>63983.199999999997</v>
      </c>
      <c r="E261" s="1">
        <v>0</v>
      </c>
      <c r="F261" s="1">
        <v>0</v>
      </c>
      <c r="G261" s="2">
        <f t="shared" si="0"/>
        <v>56149.919799999996</v>
      </c>
      <c r="H261" s="2">
        <f t="shared" si="1"/>
        <v>0.36999999999534339</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8411232.5600000005</v>
      </c>
      <c r="D285" s="1">
        <f>'PR-RAS'!E289</f>
        <v>9081378.5700000003</v>
      </c>
      <c r="E285" s="1">
        <v>0</v>
      </c>
      <c r="F285" s="1">
        <v>0</v>
      </c>
      <c r="G285" s="2">
        <f t="shared" si="8"/>
        <v>7547013.0748000005</v>
      </c>
      <c r="H285" s="2">
        <f t="shared" si="9"/>
        <v>0.86999999918043613</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286509.03999999724</v>
      </c>
      <c r="D286" s="1">
        <f>'PR-RAS'!E290</f>
        <v>333917.23000000231</v>
      </c>
      <c r="E286" s="1">
        <v>0</v>
      </c>
      <c r="F286" s="1">
        <v>0</v>
      </c>
      <c r="G286" s="2">
        <f t="shared" si="8"/>
        <v>271987.89750000049</v>
      </c>
      <c r="H286" s="2">
        <f t="shared" si="9"/>
        <v>0.26999999955296516</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252056.78</v>
      </c>
      <c r="D288" s="1">
        <f>'PR-RAS'!E292</f>
        <v>513294.1</v>
      </c>
      <c r="E288" s="1">
        <v>0</v>
      </c>
      <c r="F288" s="1">
        <v>0</v>
      </c>
      <c r="G288" s="2">
        <f t="shared" si="8"/>
        <v>366971.10925999994</v>
      </c>
      <c r="H288" s="2">
        <f t="shared" si="9"/>
        <v>0.31999999997788109</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35340.29</v>
      </c>
      <c r="D290" s="1">
        <f>'PR-RAS'!E294</f>
        <v>12847.27</v>
      </c>
      <c r="E290" s="1">
        <v>0</v>
      </c>
      <c r="F290" s="1">
        <v>0</v>
      </c>
      <c r="G290" s="2">
        <f t="shared" si="8"/>
        <v>17639.065869999999</v>
      </c>
      <c r="H290" s="2">
        <f t="shared" si="9"/>
        <v>0.56000000000130967</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35340.29</v>
      </c>
      <c r="D291" s="1">
        <f>'PR-RAS'!E295</f>
        <v>12847.27</v>
      </c>
      <c r="E291" s="1">
        <v>0</v>
      </c>
      <c r="F291" s="1">
        <v>0</v>
      </c>
      <c r="G291" s="2">
        <f t="shared" si="8"/>
        <v>17700.100699999999</v>
      </c>
      <c r="H291" s="2">
        <f t="shared" si="9"/>
        <v>0.56000000000130967</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849.43</v>
      </c>
      <c r="E293" s="1">
        <v>0</v>
      </c>
      <c r="F293" s="1">
        <v>0</v>
      </c>
      <c r="G293" s="2">
        <f t="shared" si="8"/>
        <v>496.06711999999993</v>
      </c>
      <c r="H293" s="2">
        <f t="shared" si="9"/>
        <v>0.42999999999994998</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849.43</v>
      </c>
      <c r="E306" s="1">
        <v>0</v>
      </c>
      <c r="F306" s="1">
        <v>0</v>
      </c>
      <c r="G306" s="2">
        <f t="shared" si="8"/>
        <v>518.15229999999997</v>
      </c>
      <c r="H306" s="2">
        <f t="shared" si="9"/>
        <v>0.42999999999994998</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849.43</v>
      </c>
      <c r="E321" s="1">
        <v>0</v>
      </c>
      <c r="F321" s="1">
        <v>0</v>
      </c>
      <c r="G321" s="2">
        <f t="shared" si="8"/>
        <v>543.63519999999994</v>
      </c>
      <c r="H321" s="2">
        <f t="shared" si="9"/>
        <v>0.42999999999994998</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849.43</v>
      </c>
      <c r="E322" s="1">
        <v>0</v>
      </c>
      <c r="F322" s="1">
        <v>0</v>
      </c>
      <c r="G322" s="2">
        <f t="shared" si="8"/>
        <v>545.33406000000002</v>
      </c>
      <c r="H322" s="2">
        <f t="shared" si="9"/>
        <v>0.42999999999994998</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99053.96</v>
      </c>
      <c r="D345" s="1">
        <f>'PR-RAS'!E350</f>
        <v>312399.79000000004</v>
      </c>
      <c r="E345" s="1">
        <v>0</v>
      </c>
      <c r="F345" s="1">
        <v>0</v>
      </c>
      <c r="G345" s="2">
        <f t="shared" si="8"/>
        <v>249005.61775999999</v>
      </c>
      <c r="H345" s="2">
        <f t="shared" si="9"/>
        <v>0.24999999995634425</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99053.96</v>
      </c>
      <c r="D358" s="1">
        <f>'PR-RAS'!E363</f>
        <v>271357.26</v>
      </c>
      <c r="E358" s="1">
        <v>0</v>
      </c>
      <c r="F358" s="1">
        <v>0</v>
      </c>
      <c r="G358" s="2">
        <f t="shared" si="8"/>
        <v>229111.34735999999</v>
      </c>
      <c r="H358" s="2">
        <f t="shared" si="9"/>
        <v>0.30000000000291038</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6992.27</v>
      </c>
      <c r="D359" s="1">
        <f>'PR-RAS'!E364</f>
        <v>869.68</v>
      </c>
      <c r="E359" s="1">
        <v>0</v>
      </c>
      <c r="F359" s="1">
        <v>0</v>
      </c>
      <c r="G359" s="2">
        <f t="shared" si="8"/>
        <v>3125.9235400000002</v>
      </c>
      <c r="H359" s="2">
        <f t="shared" si="9"/>
        <v>0.59000000000048658</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6992.27</v>
      </c>
      <c r="D361" s="1">
        <f>'PR-RAS'!E366</f>
        <v>869.68</v>
      </c>
      <c r="E361" s="1">
        <v>0</v>
      </c>
      <c r="F361" s="1">
        <v>0</v>
      </c>
      <c r="G361" s="2">
        <f t="shared" si="8"/>
        <v>3143.3868000000002</v>
      </c>
      <c r="H361" s="2">
        <f t="shared" si="9"/>
        <v>0.59000000000048658</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47219.5</v>
      </c>
      <c r="D364" s="1">
        <f>'PR-RAS'!E369</f>
        <v>241579.06</v>
      </c>
      <c r="E364" s="1">
        <v>0</v>
      </c>
      <c r="F364" s="1">
        <v>0</v>
      </c>
      <c r="G364" s="2">
        <f t="shared" si="8"/>
        <v>192527.07605999999</v>
      </c>
      <c r="H364" s="2">
        <f t="shared" si="9"/>
        <v>0.55999999999767169</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13653.23</v>
      </c>
      <c r="D365" s="1">
        <f>'PR-RAS'!E370</f>
        <v>88520.960000000006</v>
      </c>
      <c r="E365" s="1">
        <v>0</v>
      </c>
      <c r="F365" s="1">
        <v>0</v>
      </c>
      <c r="G365" s="2">
        <f t="shared" si="8"/>
        <v>69413.034600000014</v>
      </c>
      <c r="H365" s="2">
        <f t="shared" si="9"/>
        <v>0.2699999999931606</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17893.97</v>
      </c>
      <c r="D367" s="1">
        <f>'PR-RAS'!E372</f>
        <v>102569.15</v>
      </c>
      <c r="E367" s="1">
        <v>0</v>
      </c>
      <c r="F367" s="1">
        <v>0</v>
      </c>
      <c r="G367" s="2">
        <f t="shared" si="8"/>
        <v>81629.810819999999</v>
      </c>
      <c r="H367" s="2">
        <f t="shared" si="9"/>
        <v>0.17999999999301508</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2650.73</v>
      </c>
      <c r="E368" s="1">
        <v>0</v>
      </c>
      <c r="F368" s="1">
        <v>0</v>
      </c>
      <c r="G368" s="2">
        <f t="shared" si="8"/>
        <v>1945.63582</v>
      </c>
      <c r="H368" s="2">
        <f t="shared" si="9"/>
        <v>0.26999999999998181</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1644.99</v>
      </c>
      <c r="D369" s="1">
        <f>'PR-RAS'!E374</f>
        <v>20185.54</v>
      </c>
      <c r="E369" s="1">
        <v>0</v>
      </c>
      <c r="F369" s="1">
        <v>0</v>
      </c>
      <c r="G369" s="2">
        <f t="shared" si="8"/>
        <v>15461.913759999999</v>
      </c>
      <c r="H369" s="2">
        <f t="shared" si="9"/>
        <v>0.46999999999911779</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14027.31</v>
      </c>
      <c r="D371" s="1">
        <f>'PR-RAS'!E376</f>
        <v>27652.68</v>
      </c>
      <c r="E371" s="1">
        <v>0</v>
      </c>
      <c r="F371" s="1">
        <v>0</v>
      </c>
      <c r="G371" s="2">
        <f t="shared" si="8"/>
        <v>25653.087899999999</v>
      </c>
      <c r="H371" s="2">
        <f t="shared" si="9"/>
        <v>0.62999999999919964</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44842.19</v>
      </c>
      <c r="D373" s="1">
        <f>'PR-RAS'!E378</f>
        <v>28908.52</v>
      </c>
      <c r="E373" s="1">
        <v>0</v>
      </c>
      <c r="F373" s="1">
        <v>0</v>
      </c>
      <c r="G373" s="2">
        <f t="shared" si="8"/>
        <v>38189.233560000001</v>
      </c>
      <c r="H373" s="2">
        <f t="shared" si="9"/>
        <v>0.67000000000189175</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44842.19</v>
      </c>
      <c r="D374" s="1">
        <f>'PR-RAS'!E379</f>
        <v>28908.52</v>
      </c>
      <c r="E374" s="1">
        <v>0</v>
      </c>
      <c r="F374" s="1">
        <v>0</v>
      </c>
      <c r="G374" s="2">
        <f t="shared" si="8"/>
        <v>38291.892790000005</v>
      </c>
      <c r="H374" s="2">
        <f t="shared" si="9"/>
        <v>0.67000000000189175</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41042.53</v>
      </c>
      <c r="E397" s="1">
        <v>0</v>
      </c>
      <c r="F397" s="1">
        <v>0</v>
      </c>
      <c r="G397" s="2">
        <f t="shared" si="8"/>
        <v>32505.68376</v>
      </c>
      <c r="H397" s="2">
        <f t="shared" si="9"/>
        <v>0.47000000000116415</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41042.53</v>
      </c>
      <c r="E398" s="1">
        <v>0</v>
      </c>
      <c r="F398" s="1">
        <v>0</v>
      </c>
      <c r="G398" s="2">
        <f t="shared" si="8"/>
        <v>32587.768820000001</v>
      </c>
      <c r="H398" s="2">
        <f t="shared" si="9"/>
        <v>0.47000000000116415</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99053.96</v>
      </c>
      <c r="D403" s="1">
        <f>'PR-RAS'!E408</f>
        <v>311550.36000000004</v>
      </c>
      <c r="E403" s="1">
        <v>0</v>
      </c>
      <c r="F403" s="1">
        <v>0</v>
      </c>
      <c r="G403" s="2">
        <f t="shared" si="8"/>
        <v>290306.18136000005</v>
      </c>
      <c r="H403" s="2">
        <f t="shared" si="9"/>
        <v>0.40000000003783498</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314976.28999999998</v>
      </c>
      <c r="D405" s="1">
        <f>'PR-RAS'!E410</f>
        <v>519289.67</v>
      </c>
      <c r="E405" s="1">
        <v>0</v>
      </c>
      <c r="F405" s="1">
        <v>0</v>
      </c>
      <c r="G405" s="2">
        <f t="shared" si="8"/>
        <v>546836.47452000005</v>
      </c>
      <c r="H405" s="2">
        <f t="shared" si="9"/>
        <v>0.61999999999534339</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8697741.5999999978</v>
      </c>
      <c r="D407" s="1">
        <f>'PR-RAS'!E412</f>
        <v>9416145.2300000023</v>
      </c>
      <c r="E407" s="1">
        <v>0</v>
      </c>
      <c r="F407" s="1">
        <v>0</v>
      </c>
      <c r="G407" s="2">
        <f t="shared" si="8"/>
        <v>11177193.016360002</v>
      </c>
      <c r="H407" s="2">
        <f t="shared" si="9"/>
        <v>0.63000000454485416</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8510286.5200000014</v>
      </c>
      <c r="D408" s="1">
        <f>'PR-RAS'!E413</f>
        <v>9393778.3599999994</v>
      </c>
      <c r="E408" s="1">
        <v>0</v>
      </c>
      <c r="F408" s="1">
        <v>0</v>
      </c>
      <c r="G408" s="2">
        <f t="shared" si="8"/>
        <v>11110222.19868</v>
      </c>
      <c r="H408" s="2">
        <f t="shared" si="9"/>
        <v>0.83999999798834324</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187455.07999999635</v>
      </c>
      <c r="D409" s="1">
        <f>'PR-RAS'!E414</f>
        <v>22366.870000002906</v>
      </c>
      <c r="E409" s="1">
        <v>0</v>
      </c>
      <c r="F409" s="1">
        <v>0</v>
      </c>
      <c r="G409" s="2">
        <f t="shared" si="8"/>
        <v>94733.038560000874</v>
      </c>
      <c r="H409" s="2">
        <f t="shared" si="9"/>
        <v>0.20999999344348907</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0</v>
      </c>
      <c r="E410" s="1">
        <v>0</v>
      </c>
      <c r="F410" s="1">
        <v>0</v>
      </c>
      <c r="G410" s="2">
        <f t="shared" si="8"/>
        <v>0</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62919.50999999998</v>
      </c>
      <c r="D412" s="1">
        <f>'PR-RAS'!E417</f>
        <v>5995.570000000007</v>
      </c>
      <c r="E412" s="1">
        <v>0</v>
      </c>
      <c r="F412" s="1">
        <v>0</v>
      </c>
      <c r="G412" s="2">
        <f t="shared" si="8"/>
        <v>30788.277149999994</v>
      </c>
      <c r="H412" s="2">
        <f t="shared" si="9"/>
        <v>0.92000000001280569</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35340.29</v>
      </c>
      <c r="D413" s="1">
        <f>'PR-RAS'!E418</f>
        <v>12847.27</v>
      </c>
      <c r="E413" s="1">
        <v>0</v>
      </c>
      <c r="F413" s="1">
        <v>0</v>
      </c>
      <c r="G413" s="2">
        <f t="shared" si="8"/>
        <v>25146.34996</v>
      </c>
      <c r="H413" s="2">
        <f t="shared" si="9"/>
        <v>0.56000000000130967</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8697741.5999999978</v>
      </c>
      <c r="D633" s="1">
        <f>'PR-RAS'!E639</f>
        <v>9416145.2300000023</v>
      </c>
      <c r="E633" s="1">
        <v>0</v>
      </c>
      <c r="F633" s="1">
        <v>0</v>
      </c>
      <c r="G633" s="2">
        <f t="shared" si="10"/>
        <v>17398980.261920001</v>
      </c>
      <c r="H633" s="2">
        <f t="shared" si="11"/>
        <v>0.63000000454485416</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8510286.5200000014</v>
      </c>
      <c r="D634" s="1">
        <f>'PR-RAS'!E640</f>
        <v>9393778.3599999994</v>
      </c>
      <c r="E634" s="1">
        <v>0</v>
      </c>
      <c r="F634" s="1">
        <v>0</v>
      </c>
      <c r="G634" s="2">
        <f t="shared" si="10"/>
        <v>17279534.770920001</v>
      </c>
      <c r="H634" s="2">
        <f t="shared" si="11"/>
        <v>0.83999999798834324</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187455.07999999635</v>
      </c>
      <c r="D635" s="1">
        <f>'PR-RAS'!E641</f>
        <v>22366.870000002906</v>
      </c>
      <c r="E635" s="1">
        <v>0</v>
      </c>
      <c r="F635" s="1">
        <v>0</v>
      </c>
      <c r="G635" s="2">
        <f t="shared" si="10"/>
        <v>147207.71188000138</v>
      </c>
      <c r="H635" s="2">
        <f t="shared" si="11"/>
        <v>0.20999999344348907</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0</v>
      </c>
      <c r="D637" s="1">
        <f>'PR-RAS'!E643</f>
        <v>0</v>
      </c>
      <c r="E637" s="1">
        <v>0</v>
      </c>
      <c r="F637" s="1">
        <v>0</v>
      </c>
      <c r="G637" s="2">
        <f t="shared" si="10"/>
        <v>0</v>
      </c>
      <c r="H637" s="2">
        <f t="shared" si="11"/>
        <v>0</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62919.50999999998</v>
      </c>
      <c r="D638" s="1">
        <f>'PR-RAS'!E644</f>
        <v>5995.570000000007</v>
      </c>
      <c r="E638" s="1">
        <v>0</v>
      </c>
      <c r="F638" s="1">
        <v>0</v>
      </c>
      <c r="G638" s="2">
        <f t="shared" si="10"/>
        <v>47718.084049999998</v>
      </c>
      <c r="H638" s="2">
        <f t="shared" si="11"/>
        <v>0.92000000001280569</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124535.56999999637</v>
      </c>
      <c r="D639" s="1">
        <f>'PR-RAS'!E645</f>
        <v>16371.300000002899</v>
      </c>
      <c r="E639" s="1">
        <v>0</v>
      </c>
      <c r="F639" s="1">
        <v>0</v>
      </c>
      <c r="G639" s="2">
        <f t="shared" si="10"/>
        <v>100343.47246000139</v>
      </c>
      <c r="H639" s="2">
        <f t="shared" si="11"/>
        <v>0.7300000065297354</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674608.6</v>
      </c>
      <c r="D641" s="1">
        <f>'PR-RAS'!E647</f>
        <v>853430.93</v>
      </c>
      <c r="E641" s="1">
        <v>0</v>
      </c>
      <c r="F641" s="1">
        <v>0</v>
      </c>
      <c r="G641" s="2">
        <f t="shared" si="10"/>
        <v>1524141.0944000001</v>
      </c>
      <c r="H641" s="2">
        <f t="shared" si="11"/>
        <v>0.46999999997206032</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33028.949999999997</v>
      </c>
      <c r="D642" s="1">
        <f>'PR-RAS'!E649</f>
        <v>51265.1</v>
      </c>
      <c r="E642" s="1">
        <v>0</v>
      </c>
      <c r="F642" s="1">
        <v>0</v>
      </c>
      <c r="G642" s="2">
        <f t="shared" si="10"/>
        <v>86893.415150000001</v>
      </c>
      <c r="H642" s="2">
        <f t="shared" si="11"/>
        <v>0.15000000000145519</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9149664.0700000003</v>
      </c>
      <c r="D643" s="1">
        <f>'PR-RAS'!E650</f>
        <v>9804809.5899999999</v>
      </c>
      <c r="E643" s="1">
        <v>0</v>
      </c>
      <c r="F643" s="1">
        <v>0</v>
      </c>
      <c r="G643" s="2">
        <f t="shared" si="10"/>
        <v>18463459.846500002</v>
      </c>
      <c r="H643" s="2">
        <f t="shared" si="11"/>
        <v>0.48000000044703484</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9124160.1099999994</v>
      </c>
      <c r="D644" s="1">
        <f>'PR-RAS'!E651</f>
        <v>9834781.4299999997</v>
      </c>
      <c r="E644" s="1">
        <v>0</v>
      </c>
      <c r="F644" s="1">
        <v>0</v>
      </c>
      <c r="G644" s="2">
        <f t="shared" si="10"/>
        <v>18514363.869709998</v>
      </c>
      <c r="H644" s="2">
        <f t="shared" si="11"/>
        <v>0.53999999910593033</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58532.910000000149</v>
      </c>
      <c r="D645" s="1">
        <f>'PR-RAS'!E652</f>
        <v>21293.259999999776</v>
      </c>
      <c r="E645" s="1">
        <v>0</v>
      </c>
      <c r="F645" s="1">
        <v>0</v>
      </c>
      <c r="G645" s="2">
        <f t="shared" si="10"/>
        <v>65120.912919999813</v>
      </c>
      <c r="H645" s="2">
        <f t="shared" si="11"/>
        <v>0.34999999962747097</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331</v>
      </c>
      <c r="D647" s="1">
        <f>'PR-RAS'!E654</f>
        <v>317</v>
      </c>
      <c r="E647" s="1">
        <v>0</v>
      </c>
      <c r="F647" s="1">
        <v>0</v>
      </c>
      <c r="G647" s="2">
        <f t="shared" si="10"/>
        <v>623.39</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332</v>
      </c>
      <c r="D649" s="1">
        <f>'PR-RAS'!E656</f>
        <v>317</v>
      </c>
      <c r="E649" s="1">
        <v>0</v>
      </c>
      <c r="F649" s="1">
        <v>0</v>
      </c>
      <c r="G649" s="2">
        <f t="shared" si="10"/>
        <v>625.96800000000007</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2720.82</v>
      </c>
      <c r="D705" s="1">
        <f>'PR-RAS'!E712</f>
        <v>135</v>
      </c>
      <c r="E705" s="1">
        <v>0</v>
      </c>
      <c r="F705" s="1">
        <v>0</v>
      </c>
      <c r="G705" s="2">
        <f t="shared" si="10"/>
        <v>2105.53728</v>
      </c>
      <c r="H705" s="2">
        <f t="shared" si="11"/>
        <v>0.17999999999983629</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104200.5</v>
      </c>
      <c r="D709" s="1">
        <f>'PR-RAS'!E716</f>
        <v>129758.71</v>
      </c>
      <c r="E709" s="1">
        <v>0</v>
      </c>
      <c r="F709" s="1">
        <v>0</v>
      </c>
      <c r="G709" s="2">
        <f t="shared" si="10"/>
        <v>257512.28736000002</v>
      </c>
      <c r="H709" s="2">
        <f t="shared" si="11"/>
        <v>0.78999999999359716</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10675.47</v>
      </c>
      <c r="D710" s="1">
        <f>'PR-RAS'!E717</f>
        <v>18942.37</v>
      </c>
      <c r="E710" s="1">
        <v>0</v>
      </c>
      <c r="F710" s="1">
        <v>0</v>
      </c>
      <c r="G710" s="2">
        <f t="shared" si="10"/>
        <v>34429.188889999998</v>
      </c>
      <c r="H710" s="2">
        <f t="shared" si="11"/>
        <v>0.83999999999832653</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451041.8</v>
      </c>
      <c r="D711" s="1">
        <f>'PR-RAS'!E718</f>
        <v>436590.07</v>
      </c>
      <c r="E711" s="1">
        <v>0</v>
      </c>
      <c r="F711" s="1">
        <v>0</v>
      </c>
      <c r="G711" s="2">
        <f t="shared" si="10"/>
        <v>940197.57739999995</v>
      </c>
      <c r="H711" s="2">
        <f t="shared" si="11"/>
        <v>0.27000000001862645</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20419.68</v>
      </c>
      <c r="D713" s="1">
        <f>'PR-RAS'!E720</f>
        <v>2552.4699999999998</v>
      </c>
      <c r="E713" s="1">
        <v>0</v>
      </c>
      <c r="F713" s="1">
        <v>0</v>
      </c>
      <c r="G713" s="2">
        <f t="shared" si="10"/>
        <v>18173.529439999998</v>
      </c>
      <c r="H713" s="2">
        <f t="shared" si="11"/>
        <v>0.78999999999950887</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75285.03</v>
      </c>
      <c r="D715" s="1">
        <f>'PR-RAS'!E722</f>
        <v>138126.85</v>
      </c>
      <c r="E715" s="1">
        <v>0</v>
      </c>
      <c r="F715" s="1">
        <v>0</v>
      </c>
      <c r="G715" s="2">
        <f t="shared" si="10"/>
        <v>250998.65321999998</v>
      </c>
      <c r="H715" s="2">
        <f t="shared" si="11"/>
        <v>0.17999999999301508</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239.33</v>
      </c>
      <c r="D719" s="1">
        <f>'PR-RAS'!E726</f>
        <v>239.33</v>
      </c>
      <c r="E719" s="1">
        <v>0</v>
      </c>
      <c r="F719" s="1">
        <v>0</v>
      </c>
      <c r="G719" s="2">
        <f t="shared" si="10"/>
        <v>515.51681999999994</v>
      </c>
      <c r="H719" s="2">
        <f t="shared" si="11"/>
        <v>0.66000000000002501</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1171507.21</v>
      </c>
      <c r="D1480" s="5"/>
      <c r="E1480" s="5">
        <v>0</v>
      </c>
      <c r="F1480" s="5">
        <v>0</v>
      </c>
      <c r="G1480" s="6">
        <f t="shared" ref="G1480:G1580" si="34">B1480/1000*C1480</f>
        <v>1171.50721</v>
      </c>
      <c r="H1480" s="6">
        <f t="shared" ref="H1480:H1580" si="35">ABS(C1480-ROUND(C1480,0))</f>
        <v>0.2099999999627471</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9589073.6199999992</v>
      </c>
      <c r="D1481" s="1">
        <v>0</v>
      </c>
      <c r="E1481" s="1">
        <v>0</v>
      </c>
      <c r="F1481" s="1">
        <v>0</v>
      </c>
      <c r="G1481" s="2">
        <f t="shared" si="34"/>
        <v>19178.147239999998</v>
      </c>
      <c r="H1481" s="2">
        <f t="shared" si="35"/>
        <v>0.38000000081956387</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9276673.8300000001</v>
      </c>
      <c r="D1483" s="1">
        <v>0</v>
      </c>
      <c r="E1483" s="1">
        <v>0</v>
      </c>
      <c r="F1483" s="1">
        <v>0</v>
      </c>
      <c r="G1483" s="2">
        <f t="shared" si="34"/>
        <v>37106.695319999999</v>
      </c>
      <c r="H1483" s="2">
        <f t="shared" si="35"/>
        <v>0.16999999992549419</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6598682.6799999997</v>
      </c>
      <c r="D1484" s="1">
        <v>0</v>
      </c>
      <c r="E1484" s="1">
        <v>0</v>
      </c>
      <c r="F1484" s="1">
        <v>0</v>
      </c>
      <c r="G1484" s="2">
        <f t="shared" si="34"/>
        <v>32993.413399999998</v>
      </c>
      <c r="H1484" s="2">
        <f t="shared" si="35"/>
        <v>0.32000000029802322</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2613028.1800000002</v>
      </c>
      <c r="D1485" s="1">
        <v>0</v>
      </c>
      <c r="E1485" s="1">
        <v>0</v>
      </c>
      <c r="F1485" s="1">
        <v>0</v>
      </c>
      <c r="G1485" s="2">
        <f t="shared" si="34"/>
        <v>15678.169080000001</v>
      </c>
      <c r="H1485" s="2">
        <f t="shared" si="35"/>
        <v>0.18000000016763806</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1473.51</v>
      </c>
      <c r="D1486" s="1">
        <v>0</v>
      </c>
      <c r="E1486" s="1">
        <v>0</v>
      </c>
      <c r="F1486" s="1">
        <v>0</v>
      </c>
      <c r="G1486" s="2">
        <f t="shared" si="34"/>
        <v>10.31457</v>
      </c>
      <c r="H1486" s="2">
        <f t="shared" si="35"/>
        <v>0.49000000000000909</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63489.46</v>
      </c>
      <c r="D1491" s="1">
        <v>0</v>
      </c>
      <c r="E1491" s="1">
        <v>0</v>
      </c>
      <c r="F1491" s="1">
        <v>0</v>
      </c>
      <c r="G1491" s="2">
        <f t="shared" si="34"/>
        <v>761.87351999999998</v>
      </c>
      <c r="H1491" s="2">
        <f t="shared" si="35"/>
        <v>0.45999999999912689</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312399.78999999998</v>
      </c>
      <c r="D1492" s="1">
        <v>0</v>
      </c>
      <c r="E1492" s="1">
        <v>0</v>
      </c>
      <c r="F1492" s="1">
        <v>0</v>
      </c>
      <c r="G1492" s="2">
        <f t="shared" si="34"/>
        <v>4061.1972699999997</v>
      </c>
      <c r="H1492" s="2">
        <f t="shared" si="35"/>
        <v>0.21000000002095476</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9567435.4699999988</v>
      </c>
      <c r="D1499" s="1">
        <v>0</v>
      </c>
      <c r="E1499" s="1">
        <v>0</v>
      </c>
      <c r="F1499" s="1">
        <v>0</v>
      </c>
      <c r="G1499" s="2">
        <f t="shared" si="34"/>
        <v>191348.70939999999</v>
      </c>
      <c r="H1499" s="2">
        <f t="shared" si="35"/>
        <v>0.4699999988079071</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9267925.5999999996</v>
      </c>
      <c r="D1501" s="1">
        <v>0</v>
      </c>
      <c r="E1501" s="1">
        <v>0</v>
      </c>
      <c r="F1501" s="1">
        <v>0</v>
      </c>
      <c r="G1501" s="2">
        <f t="shared" si="34"/>
        <v>203894.36319999999</v>
      </c>
      <c r="H1501" s="2">
        <f t="shared" si="35"/>
        <v>0.40000000037252903</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6491639.6200000001</v>
      </c>
      <c r="D1502" s="1">
        <v>0</v>
      </c>
      <c r="E1502" s="1">
        <v>0</v>
      </c>
      <c r="F1502" s="1">
        <v>0</v>
      </c>
      <c r="G1502" s="2">
        <f t="shared" si="34"/>
        <v>149307.71126000001</v>
      </c>
      <c r="H1502" s="2">
        <f t="shared" si="35"/>
        <v>0.37999999988824129</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2714707.39</v>
      </c>
      <c r="D1503" s="1">
        <v>0</v>
      </c>
      <c r="E1503" s="1">
        <v>0</v>
      </c>
      <c r="F1503" s="1">
        <v>0</v>
      </c>
      <c r="G1503" s="2">
        <f t="shared" si="34"/>
        <v>65152.977360000004</v>
      </c>
      <c r="H1503" s="2">
        <f t="shared" si="35"/>
        <v>0.39000000013038516</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1785.66</v>
      </c>
      <c r="D1504" s="1">
        <v>0</v>
      </c>
      <c r="E1504" s="1">
        <v>0</v>
      </c>
      <c r="F1504" s="1">
        <v>0</v>
      </c>
      <c r="G1504" s="2">
        <f t="shared" si="34"/>
        <v>44.641500000000008</v>
      </c>
      <c r="H1504" s="2">
        <f t="shared" si="35"/>
        <v>0.33999999999991815</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59792.93</v>
      </c>
      <c r="D1509" s="1">
        <v>0</v>
      </c>
      <c r="E1509" s="1">
        <v>0</v>
      </c>
      <c r="F1509" s="1">
        <v>0</v>
      </c>
      <c r="G1509" s="2">
        <f t="shared" si="34"/>
        <v>1793.7879</v>
      </c>
      <c r="H1509" s="2">
        <f t="shared" si="35"/>
        <v>6.9999999999708962E-2</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299509.87</v>
      </c>
      <c r="D1510" s="1">
        <v>0</v>
      </c>
      <c r="E1510" s="1">
        <v>0</v>
      </c>
      <c r="F1510" s="1">
        <v>0</v>
      </c>
      <c r="G1510" s="2">
        <f t="shared" si="34"/>
        <v>9284.8059699999994</v>
      </c>
      <c r="H1510" s="2">
        <f t="shared" si="35"/>
        <v>0.13000000000465661</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1193145.3599999994</v>
      </c>
      <c r="D1517" s="1">
        <v>0</v>
      </c>
      <c r="E1517" s="1">
        <v>0</v>
      </c>
      <c r="F1517" s="1">
        <v>0</v>
      </c>
      <c r="G1517" s="2">
        <f t="shared" si="34"/>
        <v>45339.523679999977</v>
      </c>
      <c r="H1517" s="2">
        <f t="shared" si="35"/>
        <v>0.35999999940395355</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4213.74</v>
      </c>
      <c r="D1518" s="1">
        <v>0</v>
      </c>
      <c r="E1518" s="1">
        <v>0</v>
      </c>
      <c r="F1518" s="1">
        <v>0</v>
      </c>
      <c r="G1518" s="2">
        <f t="shared" si="34"/>
        <v>164.33586</v>
      </c>
      <c r="H1518" s="2">
        <f t="shared" si="35"/>
        <v>0.26000000000021828</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3614.83</v>
      </c>
      <c r="D1524" s="1">
        <v>0</v>
      </c>
      <c r="E1524" s="1">
        <v>0</v>
      </c>
      <c r="F1524" s="1">
        <v>0</v>
      </c>
      <c r="G1524" s="2">
        <f t="shared" si="34"/>
        <v>162.66735</v>
      </c>
      <c r="H1524" s="2">
        <f t="shared" si="35"/>
        <v>0.17000000000007276</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3614.83</v>
      </c>
      <c r="D1530" s="1">
        <v>0</v>
      </c>
      <c r="E1530" s="1">
        <v>0</v>
      </c>
      <c r="F1530" s="1">
        <v>0</v>
      </c>
      <c r="G1530" s="2">
        <f t="shared" si="34"/>
        <v>184.35632999999999</v>
      </c>
      <c r="H1530" s="2">
        <f t="shared" si="35"/>
        <v>0.17000000000007276</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3614.83</v>
      </c>
      <c r="D1531" s="1">
        <v>0</v>
      </c>
      <c r="E1531" s="1">
        <v>0</v>
      </c>
      <c r="F1531" s="1">
        <v>0</v>
      </c>
      <c r="G1531" s="2">
        <f t="shared" si="34"/>
        <v>187.97116</v>
      </c>
      <c r="H1531" s="2">
        <f t="shared" si="35"/>
        <v>0.17000000000007276</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598.91</v>
      </c>
      <c r="D1565" s="1">
        <v>0</v>
      </c>
      <c r="E1565" s="1">
        <v>0</v>
      </c>
      <c r="F1565" s="1">
        <v>0</v>
      </c>
      <c r="G1565" s="2">
        <f t="shared" si="34"/>
        <v>51.50625999999999</v>
      </c>
      <c r="H1565" s="2">
        <f t="shared" si="35"/>
        <v>9.0000000000031832E-2</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598.91</v>
      </c>
      <c r="D1566" s="1">
        <v>0</v>
      </c>
      <c r="E1566" s="1">
        <v>0</v>
      </c>
      <c r="F1566" s="1">
        <v>0</v>
      </c>
      <c r="G1566" s="2">
        <f t="shared" si="34"/>
        <v>52.105169999999994</v>
      </c>
      <c r="H1566" s="2">
        <f t="shared" si="35"/>
        <v>9.0000000000031832E-2</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1188931.6200000001</v>
      </c>
      <c r="D1576" s="1">
        <v>0</v>
      </c>
      <c r="E1576" s="1">
        <v>0</v>
      </c>
      <c r="F1576" s="1">
        <v>0</v>
      </c>
      <c r="G1576" s="2">
        <f t="shared" si="34"/>
        <v>115326.36714000002</v>
      </c>
      <c r="H1576" s="2">
        <f t="shared" si="35"/>
        <v>0.37999999988824129</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1174040.07</v>
      </c>
      <c r="D1578" s="1">
        <v>0</v>
      </c>
      <c r="E1578" s="1">
        <v>0</v>
      </c>
      <c r="F1578" s="1">
        <v>0</v>
      </c>
      <c r="G1578" s="2">
        <f t="shared" si="34"/>
        <v>116229.96693000001</v>
      </c>
      <c r="H1578" s="2">
        <f t="shared" si="35"/>
        <v>7.000000006519258E-2</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14891.55</v>
      </c>
      <c r="D1579" s="1">
        <v>0</v>
      </c>
      <c r="E1579" s="1">
        <v>0</v>
      </c>
      <c r="F1579" s="1">
        <v>0</v>
      </c>
      <c r="G1579" s="2">
        <f t="shared" si="34"/>
        <v>1489.155</v>
      </c>
      <c r="H1579" s="2">
        <f t="shared" si="35"/>
        <v>0.4500000000007276</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3349</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8697741.5999999978</v>
      </c>
      <c r="I16" s="95">
        <f>'PR-RAS'!E6</f>
        <v>9415295.8000000026</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8411232.5600000005</v>
      </c>
      <c r="I17" s="95">
        <f>'PR-RAS'!E151</f>
        <v>9081378.5700000003</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124535.56999999637</v>
      </c>
      <c r="I18" s="95">
        <f>'PR-RAS'!E645</f>
        <v>16371.300000002899</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1171507.21</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1193145.3599999994</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4213.74</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1188931.6200000001</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712" zoomScaleNormal="100" workbookViewId="0">
      <selection activeCell="E403" sqref="E403"/>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8697741.5999999978</v>
      </c>
      <c r="E6" s="231">
        <f>E7+E44+E50+E82+E106+E124+E133+E139</f>
        <v>9415295.8000000026</v>
      </c>
      <c r="F6" s="232">
        <f t="shared" ref="F6:F131" si="0">IF(D6&lt;&gt;0,IF(E6/D6&gt;=100,"&gt;&gt;100",E6/D6*100),"-")</f>
        <v>108.24989098319506</v>
      </c>
    </row>
    <row r="7" spans="1:25" ht="12.75" customHeight="1" x14ac:dyDescent="0.2">
      <c r="A7" s="230">
        <v>61</v>
      </c>
      <c r="B7" s="192" t="s">
        <v>60</v>
      </c>
      <c r="C7" s="34" t="s">
        <v>61</v>
      </c>
      <c r="D7" s="231">
        <f t="shared" ref="D7:E7" si="1">D8+D17+D23+D29+D37+D40</f>
        <v>89886.13</v>
      </c>
      <c r="E7" s="231">
        <f t="shared" si="1"/>
        <v>66788.210000000006</v>
      </c>
      <c r="F7" s="232">
        <f t="shared" si="0"/>
        <v>74.30313219625765</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89886.13</v>
      </c>
      <c r="E29" s="231">
        <f t="shared" si="5"/>
        <v>66788.210000000006</v>
      </c>
      <c r="F29" s="232">
        <f t="shared" si="0"/>
        <v>74.30313219625765</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89886.13</v>
      </c>
      <c r="E36" s="233">
        <v>66788.210000000006</v>
      </c>
      <c r="F36" s="232">
        <f t="shared" si="0"/>
        <v>74.30313219625765</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0</v>
      </c>
      <c r="E50" s="231">
        <f>E51+E54+E59+E62+E65+E68+E71+E74+E77</f>
        <v>0</v>
      </c>
      <c r="F50" s="232" t="str">
        <f t="shared" si="0"/>
        <v>-</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v>0</v>
      </c>
      <c r="E60" s="233"/>
      <c r="F60" s="232" t="str">
        <f t="shared" si="0"/>
        <v>-</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0.48</v>
      </c>
      <c r="E82" s="231">
        <f t="shared" si="19"/>
        <v>71.13</v>
      </c>
      <c r="F82" s="232" t="str">
        <f t="shared" si="0"/>
        <v>&gt;&gt;100</v>
      </c>
    </row>
    <row r="83" spans="1:6" ht="12.75" customHeight="1" x14ac:dyDescent="0.2">
      <c r="A83" s="230">
        <v>641</v>
      </c>
      <c r="B83" s="192" t="s">
        <v>212</v>
      </c>
      <c r="C83" s="34" t="s">
        <v>213</v>
      </c>
      <c r="D83" s="231">
        <f t="shared" ref="D83:E83" si="20">SUM(D84:D90)</f>
        <v>0.48</v>
      </c>
      <c r="E83" s="231">
        <f t="shared" si="20"/>
        <v>71.13</v>
      </c>
      <c r="F83" s="232" t="str">
        <f t="shared" si="0"/>
        <v>&gt;&gt;100</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0.43</v>
      </c>
      <c r="E85" s="233">
        <v>1.02</v>
      </c>
      <c r="F85" s="232">
        <f t="shared" si="0"/>
        <v>237.2093023255814</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0.05</v>
      </c>
      <c r="E90" s="233">
        <v>70.11</v>
      </c>
      <c r="F90" s="232" t="str">
        <f t="shared" si="0"/>
        <v>&gt;&gt;100</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10588.23</v>
      </c>
      <c r="E106" s="231">
        <f t="shared" si="23"/>
        <v>9185.98</v>
      </c>
      <c r="F106" s="232">
        <f t="shared" si="0"/>
        <v>86.75652115603836</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10588.23</v>
      </c>
      <c r="E112" s="231">
        <f t="shared" si="25"/>
        <v>9185.98</v>
      </c>
      <c r="F112" s="232">
        <f t="shared" si="0"/>
        <v>86.75652115603836</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10588.23</v>
      </c>
      <c r="E117" s="233">
        <v>9185.98</v>
      </c>
      <c r="F117" s="232">
        <f t="shared" si="0"/>
        <v>86.75652115603836</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189507.12</v>
      </c>
      <c r="E124" s="231">
        <f t="shared" si="27"/>
        <v>239655.73</v>
      </c>
      <c r="F124" s="232">
        <f t="shared" si="0"/>
        <v>126.46265216842514</v>
      </c>
    </row>
    <row r="125" spans="1:6" ht="12.75" customHeight="1" x14ac:dyDescent="0.2">
      <c r="A125" s="230">
        <v>661</v>
      </c>
      <c r="B125" s="45" t="s">
        <v>296</v>
      </c>
      <c r="C125" s="34" t="s">
        <v>297</v>
      </c>
      <c r="D125" s="231">
        <f t="shared" ref="D125:E125" si="28">SUM(D126:D127)</f>
        <v>188972.91</v>
      </c>
      <c r="E125" s="231">
        <f t="shared" si="28"/>
        <v>239655.73</v>
      </c>
      <c r="F125" s="232">
        <f t="shared" si="0"/>
        <v>126.82015109996453</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188972.91</v>
      </c>
      <c r="E127" s="233">
        <v>239655.73</v>
      </c>
      <c r="F127" s="232">
        <f t="shared" si="0"/>
        <v>126.82015109996453</v>
      </c>
    </row>
    <row r="128" spans="1:6" ht="24" x14ac:dyDescent="0.2">
      <c r="A128" s="230">
        <v>663</v>
      </c>
      <c r="B128" s="151" t="s">
        <v>302</v>
      </c>
      <c r="C128" s="34" t="s">
        <v>303</v>
      </c>
      <c r="D128" s="231">
        <f t="shared" ref="D128:E128" si="29">SUM(D129:D132)</f>
        <v>534.21</v>
      </c>
      <c r="E128" s="231">
        <f t="shared" si="29"/>
        <v>0</v>
      </c>
      <c r="F128" s="232">
        <f t="shared" si="0"/>
        <v>0</v>
      </c>
    </row>
    <row r="129" spans="1:6" ht="12.75" customHeight="1" x14ac:dyDescent="0.2">
      <c r="A129" s="230">
        <v>6631</v>
      </c>
      <c r="B129" s="45" t="s">
        <v>304</v>
      </c>
      <c r="C129" s="34" t="s">
        <v>305</v>
      </c>
      <c r="D129" s="233">
        <v>534.21</v>
      </c>
      <c r="E129" s="233"/>
      <c r="F129" s="232">
        <f t="shared" si="0"/>
        <v>0</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8330775.6899999995</v>
      </c>
      <c r="E133" s="231">
        <f t="shared" si="30"/>
        <v>9020916.1100000013</v>
      </c>
      <c r="F133" s="232">
        <f t="shared" ref="F133:F223" si="31">IF(D133&lt;&gt;0,IF(E133/D133&gt;=100,"&gt;&gt;100",E133/D133*100),"-")</f>
        <v>108.28422761194285</v>
      </c>
    </row>
    <row r="134" spans="1:6" ht="24" x14ac:dyDescent="0.2">
      <c r="A134" s="230">
        <v>671</v>
      </c>
      <c r="B134" s="234" t="s">
        <v>314</v>
      </c>
      <c r="C134" s="34" t="s">
        <v>315</v>
      </c>
      <c r="D134" s="231">
        <f t="shared" ref="D134:E134" si="32">SUM(D135:D137)</f>
        <v>8330775.6899999995</v>
      </c>
      <c r="E134" s="231">
        <f t="shared" si="32"/>
        <v>9020916.1100000013</v>
      </c>
      <c r="F134" s="232">
        <f t="shared" si="31"/>
        <v>108.28422761194285</v>
      </c>
    </row>
    <row r="135" spans="1:6" ht="12.75" customHeight="1" x14ac:dyDescent="0.2">
      <c r="A135" s="230">
        <v>6711</v>
      </c>
      <c r="B135" s="192" t="s">
        <v>316</v>
      </c>
      <c r="C135" s="34" t="s">
        <v>317</v>
      </c>
      <c r="D135" s="233">
        <v>8324657.1699999999</v>
      </c>
      <c r="E135" s="233">
        <v>8877801.4000000004</v>
      </c>
      <c r="F135" s="232">
        <f t="shared" si="31"/>
        <v>106.64464876695938</v>
      </c>
    </row>
    <row r="136" spans="1:6" ht="24" x14ac:dyDescent="0.2">
      <c r="A136" s="230">
        <v>6712</v>
      </c>
      <c r="B136" s="234" t="s">
        <v>318</v>
      </c>
      <c r="C136" s="34" t="s">
        <v>319</v>
      </c>
      <c r="D136" s="233">
        <v>6118.52</v>
      </c>
      <c r="E136" s="233">
        <v>143114.71</v>
      </c>
      <c r="F136" s="232">
        <f t="shared" si="31"/>
        <v>2339.0413041062216</v>
      </c>
    </row>
    <row r="137" spans="1:6" ht="24" x14ac:dyDescent="0.2">
      <c r="A137" s="230" t="s">
        <v>320</v>
      </c>
      <c r="B137" s="192" t="s">
        <v>321</v>
      </c>
      <c r="C137" s="34" t="s">
        <v>320</v>
      </c>
      <c r="D137" s="233">
        <v>0</v>
      </c>
      <c r="E137" s="233">
        <v>0</v>
      </c>
      <c r="F137" s="232" t="str">
        <f t="shared" si="31"/>
        <v>-</v>
      </c>
    </row>
    <row r="138" spans="1:6" ht="12.75" customHeight="1" x14ac:dyDescent="0.2">
      <c r="A138" s="230" t="s">
        <v>322</v>
      </c>
      <c r="B138" s="192" t="s">
        <v>323</v>
      </c>
      <c r="C138" s="34" t="s">
        <v>322</v>
      </c>
      <c r="D138" s="233">
        <v>0</v>
      </c>
      <c r="E138" s="233">
        <v>0</v>
      </c>
      <c r="F138" s="232" t="str">
        <f t="shared" si="31"/>
        <v>-</v>
      </c>
    </row>
    <row r="139" spans="1:6" ht="12.75" customHeight="1" x14ac:dyDescent="0.2">
      <c r="A139" s="230">
        <v>68</v>
      </c>
      <c r="B139" s="192" t="s">
        <v>324</v>
      </c>
      <c r="C139" s="34" t="s">
        <v>325</v>
      </c>
      <c r="D139" s="231">
        <f t="shared" ref="D139:E139" si="33">D140+D150</f>
        <v>76983.95</v>
      </c>
      <c r="E139" s="231">
        <f t="shared" si="33"/>
        <v>78678.64</v>
      </c>
      <c r="F139" s="232">
        <f t="shared" si="31"/>
        <v>102.20135495775418</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76983.95</v>
      </c>
      <c r="E150" s="233">
        <v>78678.64</v>
      </c>
      <c r="F150" s="232">
        <f t="shared" si="31"/>
        <v>102.20135495775418</v>
      </c>
    </row>
    <row r="151" spans="1:6" ht="12.75" customHeight="1" x14ac:dyDescent="0.2">
      <c r="A151" s="230">
        <v>3</v>
      </c>
      <c r="B151" s="192" t="s">
        <v>348</v>
      </c>
      <c r="C151" s="34" t="s">
        <v>56</v>
      </c>
      <c r="D151" s="231">
        <f t="shared" ref="D151:E151" si="35">D152+D163+D196+D215+D224+D252+D263</f>
        <v>8411232.5600000005</v>
      </c>
      <c r="E151" s="231">
        <f t="shared" si="35"/>
        <v>9081378.5700000003</v>
      </c>
      <c r="F151" s="232">
        <f t="shared" si="31"/>
        <v>107.96727477476855</v>
      </c>
    </row>
    <row r="152" spans="1:6" ht="12.75" customHeight="1" x14ac:dyDescent="0.2">
      <c r="A152" s="230">
        <v>31</v>
      </c>
      <c r="B152" s="192" t="s">
        <v>349</v>
      </c>
      <c r="C152" s="34" t="s">
        <v>350</v>
      </c>
      <c r="D152" s="231">
        <f t="shared" ref="D152:E152" si="36">D153+D158+D159</f>
        <v>5755848.5600000005</v>
      </c>
      <c r="E152" s="231">
        <f t="shared" si="36"/>
        <v>6428449.1400000006</v>
      </c>
      <c r="F152" s="232">
        <f t="shared" si="31"/>
        <v>111.68551557583024</v>
      </c>
    </row>
    <row r="153" spans="1:6" ht="12.75" customHeight="1" x14ac:dyDescent="0.2">
      <c r="A153" s="230">
        <v>311</v>
      </c>
      <c r="B153" s="192" t="s">
        <v>351</v>
      </c>
      <c r="C153" s="34" t="s">
        <v>352</v>
      </c>
      <c r="D153" s="231">
        <f t="shared" ref="D153:E153" si="37">SUM(D154:D157)</f>
        <v>4353288.4800000004</v>
      </c>
      <c r="E153" s="231">
        <f t="shared" si="37"/>
        <v>4818459.830000001</v>
      </c>
      <c r="F153" s="232">
        <f t="shared" si="31"/>
        <v>110.68551629732566</v>
      </c>
    </row>
    <row r="154" spans="1:6" ht="12.75" customHeight="1" x14ac:dyDescent="0.2">
      <c r="A154" s="230">
        <v>3111</v>
      </c>
      <c r="B154" s="192" t="s">
        <v>353</v>
      </c>
      <c r="C154" s="34" t="s">
        <v>354</v>
      </c>
      <c r="D154" s="233">
        <v>3969128.09</v>
      </c>
      <c r="E154" s="233">
        <v>4337877.95</v>
      </c>
      <c r="F154" s="232">
        <f t="shared" si="31"/>
        <v>109.29044998394093</v>
      </c>
    </row>
    <row r="155" spans="1:6" ht="12.75" customHeight="1" x14ac:dyDescent="0.2">
      <c r="A155" s="230">
        <v>3112</v>
      </c>
      <c r="B155" s="192" t="s">
        <v>355</v>
      </c>
      <c r="C155" s="34" t="s">
        <v>356</v>
      </c>
      <c r="D155" s="233">
        <v>0</v>
      </c>
      <c r="E155" s="233">
        <v>0</v>
      </c>
      <c r="F155" s="232" t="str">
        <f t="shared" si="31"/>
        <v>-</v>
      </c>
    </row>
    <row r="156" spans="1:6" ht="12.75" customHeight="1" x14ac:dyDescent="0.2">
      <c r="A156" s="230">
        <v>3113</v>
      </c>
      <c r="B156" s="192" t="s">
        <v>357</v>
      </c>
      <c r="C156" s="34" t="s">
        <v>358</v>
      </c>
      <c r="D156" s="233">
        <v>374389.7</v>
      </c>
      <c r="E156" s="233">
        <v>471006.52</v>
      </c>
      <c r="F156" s="232">
        <f t="shared" si="31"/>
        <v>125.80648452668437</v>
      </c>
    </row>
    <row r="157" spans="1:6" ht="12.75" customHeight="1" x14ac:dyDescent="0.2">
      <c r="A157" s="230">
        <v>3114</v>
      </c>
      <c r="B157" s="192" t="s">
        <v>359</v>
      </c>
      <c r="C157" s="34" t="s">
        <v>360</v>
      </c>
      <c r="D157" s="233">
        <v>9770.69</v>
      </c>
      <c r="E157" s="233">
        <v>9575.36</v>
      </c>
      <c r="F157" s="232">
        <f t="shared" si="31"/>
        <v>98.000857667165775</v>
      </c>
    </row>
    <row r="158" spans="1:6" ht="12.75" customHeight="1" x14ac:dyDescent="0.2">
      <c r="A158" s="230">
        <v>312</v>
      </c>
      <c r="B158" s="192" t="s">
        <v>361</v>
      </c>
      <c r="C158" s="34" t="s">
        <v>362</v>
      </c>
      <c r="D158" s="233">
        <v>204256.39</v>
      </c>
      <c r="E158" s="233">
        <v>283341.53000000003</v>
      </c>
      <c r="F158" s="232">
        <f t="shared" si="31"/>
        <v>138.718563468198</v>
      </c>
    </row>
    <row r="159" spans="1:6" ht="12.75" customHeight="1" x14ac:dyDescent="0.2">
      <c r="A159" s="230">
        <v>313</v>
      </c>
      <c r="B159" s="192" t="s">
        <v>363</v>
      </c>
      <c r="C159" s="34" t="s">
        <v>364</v>
      </c>
      <c r="D159" s="231">
        <f t="shared" ref="D159:E159" si="38">SUM(D160:D162)</f>
        <v>1198303.69</v>
      </c>
      <c r="E159" s="231">
        <f t="shared" si="38"/>
        <v>1326647.7799999998</v>
      </c>
      <c r="F159" s="232">
        <f t="shared" si="31"/>
        <v>110.71048108013419</v>
      </c>
    </row>
    <row r="160" spans="1:6" ht="12.75" customHeight="1" x14ac:dyDescent="0.2">
      <c r="A160" s="230">
        <v>3131</v>
      </c>
      <c r="B160" s="192" t="s">
        <v>142</v>
      </c>
      <c r="C160" s="34" t="s">
        <v>365</v>
      </c>
      <c r="D160" s="233">
        <v>480045.02</v>
      </c>
      <c r="E160" s="233">
        <v>531739.46</v>
      </c>
      <c r="F160" s="232">
        <f t="shared" si="31"/>
        <v>110.7686649889629</v>
      </c>
    </row>
    <row r="161" spans="1:6" ht="12.75" customHeight="1" x14ac:dyDescent="0.2">
      <c r="A161" s="230">
        <v>3132</v>
      </c>
      <c r="B161" s="192" t="s">
        <v>366</v>
      </c>
      <c r="C161" s="34" t="s">
        <v>367</v>
      </c>
      <c r="D161" s="233">
        <v>718258.67</v>
      </c>
      <c r="E161" s="233">
        <v>794908.32</v>
      </c>
      <c r="F161" s="232">
        <f t="shared" si="31"/>
        <v>110.67159412081999</v>
      </c>
    </row>
    <row r="162" spans="1:6" ht="12.75" customHeight="1" x14ac:dyDescent="0.2">
      <c r="A162" s="230">
        <v>3133</v>
      </c>
      <c r="B162" s="192" t="s">
        <v>368</v>
      </c>
      <c r="C162" s="34" t="s">
        <v>369</v>
      </c>
      <c r="D162" s="233">
        <v>0</v>
      </c>
      <c r="E162" s="233">
        <v>0</v>
      </c>
      <c r="F162" s="232" t="str">
        <f t="shared" si="31"/>
        <v>-</v>
      </c>
    </row>
    <row r="163" spans="1:6" ht="12.75" customHeight="1" x14ac:dyDescent="0.2">
      <c r="A163" s="230">
        <v>32</v>
      </c>
      <c r="B163" s="192" t="s">
        <v>370</v>
      </c>
      <c r="C163" s="34" t="s">
        <v>371</v>
      </c>
      <c r="D163" s="231">
        <f t="shared" ref="D163:E163" si="39">D164+D169+D177+D187+D188</f>
        <v>2565645.4800000004</v>
      </c>
      <c r="E163" s="231">
        <f t="shared" si="39"/>
        <v>2587472.5999999996</v>
      </c>
      <c r="F163" s="232">
        <f t="shared" si="31"/>
        <v>100.85074575463166</v>
      </c>
    </row>
    <row r="164" spans="1:6" ht="12.75" customHeight="1" x14ac:dyDescent="0.2">
      <c r="A164" s="230">
        <v>321</v>
      </c>
      <c r="B164" s="192" t="s">
        <v>372</v>
      </c>
      <c r="C164" s="34" t="s">
        <v>373</v>
      </c>
      <c r="D164" s="231">
        <f t="shared" ref="D164:E164" si="40">SUM(D165:D168)</f>
        <v>465702.3</v>
      </c>
      <c r="E164" s="231">
        <f t="shared" si="40"/>
        <v>452079.9</v>
      </c>
      <c r="F164" s="232">
        <f t="shared" si="31"/>
        <v>97.074869503543368</v>
      </c>
    </row>
    <row r="165" spans="1:6" ht="12.75" customHeight="1" x14ac:dyDescent="0.2">
      <c r="A165" s="230">
        <v>3211</v>
      </c>
      <c r="B165" s="192" t="s">
        <v>374</v>
      </c>
      <c r="C165" s="34" t="s">
        <v>375</v>
      </c>
      <c r="D165" s="233">
        <v>5089.53</v>
      </c>
      <c r="E165" s="233">
        <v>3749.38</v>
      </c>
      <c r="F165" s="232">
        <f t="shared" si="31"/>
        <v>73.668491982560283</v>
      </c>
    </row>
    <row r="166" spans="1:6" ht="12.75" customHeight="1" x14ac:dyDescent="0.2">
      <c r="A166" s="230">
        <v>3212</v>
      </c>
      <c r="B166" s="192" t="s">
        <v>376</v>
      </c>
      <c r="C166" s="34" t="s">
        <v>377</v>
      </c>
      <c r="D166" s="233">
        <v>460013.86</v>
      </c>
      <c r="E166" s="233">
        <v>446307.39</v>
      </c>
      <c r="F166" s="232">
        <f t="shared" si="31"/>
        <v>97.02042238466467</v>
      </c>
    </row>
    <row r="167" spans="1:6" ht="12.75" customHeight="1" x14ac:dyDescent="0.2">
      <c r="A167" s="230">
        <v>3213</v>
      </c>
      <c r="B167" s="192" t="s">
        <v>378</v>
      </c>
      <c r="C167" s="34" t="s">
        <v>379</v>
      </c>
      <c r="D167" s="233">
        <v>598.91</v>
      </c>
      <c r="E167" s="233">
        <v>2023.13</v>
      </c>
      <c r="F167" s="232">
        <f t="shared" si="31"/>
        <v>337.80200697934583</v>
      </c>
    </row>
    <row r="168" spans="1:6" ht="12.75" customHeight="1" x14ac:dyDescent="0.2">
      <c r="A168" s="230">
        <v>3214</v>
      </c>
      <c r="B168" s="192" t="s">
        <v>380</v>
      </c>
      <c r="C168" s="34" t="s">
        <v>381</v>
      </c>
      <c r="D168" s="233">
        <v>0</v>
      </c>
      <c r="E168" s="233">
        <v>0</v>
      </c>
      <c r="F168" s="232" t="str">
        <f t="shared" si="31"/>
        <v>-</v>
      </c>
    </row>
    <row r="169" spans="1:6" ht="12.75" customHeight="1" x14ac:dyDescent="0.2">
      <c r="A169" s="230">
        <v>322</v>
      </c>
      <c r="B169" s="192" t="s">
        <v>382</v>
      </c>
      <c r="C169" s="34" t="s">
        <v>383</v>
      </c>
      <c r="D169" s="231">
        <f t="shared" ref="D169:E169" si="41">SUM(D170:D176)</f>
        <v>1512310.1600000001</v>
      </c>
      <c r="E169" s="231">
        <f t="shared" si="41"/>
        <v>1395404.5</v>
      </c>
      <c r="F169" s="232">
        <f t="shared" si="31"/>
        <v>92.269729907785575</v>
      </c>
    </row>
    <row r="170" spans="1:6" ht="12.75" customHeight="1" x14ac:dyDescent="0.2">
      <c r="A170" s="230">
        <v>3221</v>
      </c>
      <c r="B170" s="192" t="s">
        <v>384</v>
      </c>
      <c r="C170" s="34" t="s">
        <v>385</v>
      </c>
      <c r="D170" s="233">
        <v>55647.53</v>
      </c>
      <c r="E170" s="233">
        <v>74014.91</v>
      </c>
      <c r="F170" s="232">
        <f t="shared" si="31"/>
        <v>133.00664018690497</v>
      </c>
    </row>
    <row r="171" spans="1:6" ht="12.75" customHeight="1" x14ac:dyDescent="0.2">
      <c r="A171" s="230">
        <v>3222</v>
      </c>
      <c r="B171" s="192" t="s">
        <v>386</v>
      </c>
      <c r="C171" s="34" t="s">
        <v>387</v>
      </c>
      <c r="D171" s="233">
        <v>822829.46</v>
      </c>
      <c r="E171" s="233">
        <v>954683.02</v>
      </c>
      <c r="F171" s="232">
        <f t="shared" si="31"/>
        <v>116.02440923785107</v>
      </c>
    </row>
    <row r="172" spans="1:6" ht="12.75" customHeight="1" x14ac:dyDescent="0.2">
      <c r="A172" s="230">
        <v>3223</v>
      </c>
      <c r="B172" s="192" t="s">
        <v>388</v>
      </c>
      <c r="C172" s="34" t="s">
        <v>389</v>
      </c>
      <c r="D172" s="233">
        <v>586024.13</v>
      </c>
      <c r="E172" s="233">
        <v>260439.51</v>
      </c>
      <c r="F172" s="232">
        <f t="shared" si="31"/>
        <v>44.441772389133533</v>
      </c>
    </row>
    <row r="173" spans="1:6" ht="12.75" customHeight="1" x14ac:dyDescent="0.2">
      <c r="A173" s="230">
        <v>3224</v>
      </c>
      <c r="B173" s="192" t="s">
        <v>390</v>
      </c>
      <c r="C173" s="34" t="s">
        <v>391</v>
      </c>
      <c r="D173" s="233">
        <v>28334.54</v>
      </c>
      <c r="E173" s="233">
        <v>61954.78</v>
      </c>
      <c r="F173" s="232">
        <f t="shared" si="31"/>
        <v>218.65461729747508</v>
      </c>
    </row>
    <row r="174" spans="1:6" ht="12.75" customHeight="1" x14ac:dyDescent="0.2">
      <c r="A174" s="230">
        <v>3225</v>
      </c>
      <c r="B174" s="192" t="s">
        <v>392</v>
      </c>
      <c r="C174" s="34" t="s">
        <v>393</v>
      </c>
      <c r="D174" s="233">
        <v>13860.51</v>
      </c>
      <c r="E174" s="233">
        <v>26963.84</v>
      </c>
      <c r="F174" s="232">
        <f t="shared" si="31"/>
        <v>194.53714185120171</v>
      </c>
    </row>
    <row r="175" spans="1:6" ht="12.75" customHeight="1" x14ac:dyDescent="0.2">
      <c r="A175" s="230">
        <v>3226</v>
      </c>
      <c r="B175" s="192" t="s">
        <v>394</v>
      </c>
      <c r="C175" s="34" t="s">
        <v>395</v>
      </c>
      <c r="D175" s="233">
        <v>0</v>
      </c>
      <c r="E175" s="233">
        <v>0</v>
      </c>
      <c r="F175" s="232" t="str">
        <f t="shared" si="31"/>
        <v>-</v>
      </c>
    </row>
    <row r="176" spans="1:6" ht="12.75" customHeight="1" x14ac:dyDescent="0.2">
      <c r="A176" s="230">
        <v>3227</v>
      </c>
      <c r="B176" s="192" t="s">
        <v>396</v>
      </c>
      <c r="C176" s="34" t="s">
        <v>397</v>
      </c>
      <c r="D176" s="233">
        <v>5613.99</v>
      </c>
      <c r="E176" s="233">
        <v>17348.439999999999</v>
      </c>
      <c r="F176" s="232">
        <f t="shared" si="31"/>
        <v>309.02156932947867</v>
      </c>
    </row>
    <row r="177" spans="1:6" ht="12.75" customHeight="1" x14ac:dyDescent="0.2">
      <c r="A177" s="230">
        <v>323</v>
      </c>
      <c r="B177" s="192" t="s">
        <v>398</v>
      </c>
      <c r="C177" s="34" t="s">
        <v>399</v>
      </c>
      <c r="D177" s="231">
        <f t="shared" ref="D177:E177" si="42">SUM(D178:D186)</f>
        <v>530903.73</v>
      </c>
      <c r="E177" s="231">
        <f t="shared" si="42"/>
        <v>667795.54999999993</v>
      </c>
      <c r="F177" s="232">
        <f t="shared" si="31"/>
        <v>125.78467851412533</v>
      </c>
    </row>
    <row r="178" spans="1:6" ht="12.75" customHeight="1" x14ac:dyDescent="0.2">
      <c r="A178" s="230">
        <v>3231</v>
      </c>
      <c r="B178" s="192" t="s">
        <v>400</v>
      </c>
      <c r="C178" s="34" t="s">
        <v>401</v>
      </c>
      <c r="D178" s="233">
        <v>9473.85</v>
      </c>
      <c r="E178" s="233">
        <v>10427.58</v>
      </c>
      <c r="F178" s="232">
        <f t="shared" si="31"/>
        <v>110.06697382795801</v>
      </c>
    </row>
    <row r="179" spans="1:6" ht="12.75" customHeight="1" x14ac:dyDescent="0.2">
      <c r="A179" s="230">
        <v>3232</v>
      </c>
      <c r="B179" s="192" t="s">
        <v>402</v>
      </c>
      <c r="C179" s="34" t="s">
        <v>403</v>
      </c>
      <c r="D179" s="233">
        <v>69257.350000000006</v>
      </c>
      <c r="E179" s="233">
        <v>138287.1</v>
      </c>
      <c r="F179" s="232">
        <f t="shared" si="31"/>
        <v>199.67137061986921</v>
      </c>
    </row>
    <row r="180" spans="1:6" ht="12.75" customHeight="1" x14ac:dyDescent="0.2">
      <c r="A180" s="230">
        <v>3233</v>
      </c>
      <c r="B180" s="192" t="s">
        <v>404</v>
      </c>
      <c r="C180" s="34" t="s">
        <v>405</v>
      </c>
      <c r="D180" s="233">
        <v>3239.3</v>
      </c>
      <c r="E180" s="233">
        <v>5025.8999999999996</v>
      </c>
      <c r="F180" s="232">
        <f t="shared" si="31"/>
        <v>155.15389127280582</v>
      </c>
    </row>
    <row r="181" spans="1:6" ht="12.75" customHeight="1" x14ac:dyDescent="0.2">
      <c r="A181" s="230">
        <v>3234</v>
      </c>
      <c r="B181" s="192" t="s">
        <v>406</v>
      </c>
      <c r="C181" s="34" t="s">
        <v>407</v>
      </c>
      <c r="D181" s="233">
        <v>343561.01</v>
      </c>
      <c r="E181" s="233">
        <v>364473.58</v>
      </c>
      <c r="F181" s="232">
        <f t="shared" si="31"/>
        <v>106.08700329528079</v>
      </c>
    </row>
    <row r="182" spans="1:6" ht="12.75" customHeight="1" x14ac:dyDescent="0.2">
      <c r="A182" s="230">
        <v>3235</v>
      </c>
      <c r="B182" s="192" t="s">
        <v>408</v>
      </c>
      <c r="C182" s="34" t="s">
        <v>409</v>
      </c>
      <c r="D182" s="233">
        <v>6835.33</v>
      </c>
      <c r="E182" s="233">
        <v>7802.22</v>
      </c>
      <c r="F182" s="232">
        <f t="shared" si="31"/>
        <v>114.14547651686166</v>
      </c>
    </row>
    <row r="183" spans="1:6" ht="12.75" customHeight="1" x14ac:dyDescent="0.2">
      <c r="A183" s="230">
        <v>3236</v>
      </c>
      <c r="B183" s="192" t="s">
        <v>410</v>
      </c>
      <c r="C183" s="34" t="s">
        <v>411</v>
      </c>
      <c r="D183" s="233">
        <v>21646.15</v>
      </c>
      <c r="E183" s="233">
        <v>2552.4699999999998</v>
      </c>
      <c r="F183" s="232">
        <f t="shared" si="31"/>
        <v>11.791796693638359</v>
      </c>
    </row>
    <row r="184" spans="1:6" ht="12.75" customHeight="1" x14ac:dyDescent="0.2">
      <c r="A184" s="230">
        <v>3237</v>
      </c>
      <c r="B184" s="192" t="s">
        <v>412</v>
      </c>
      <c r="C184" s="34" t="s">
        <v>413</v>
      </c>
      <c r="D184" s="233">
        <v>75285.03</v>
      </c>
      <c r="E184" s="233">
        <v>138126.85</v>
      </c>
      <c r="F184" s="232">
        <f t="shared" si="31"/>
        <v>183.47186685055451</v>
      </c>
    </row>
    <row r="185" spans="1:6" ht="12.75" customHeight="1" x14ac:dyDescent="0.2">
      <c r="A185" s="230">
        <v>3238</v>
      </c>
      <c r="B185" s="192" t="s">
        <v>414</v>
      </c>
      <c r="C185" s="34" t="s">
        <v>415</v>
      </c>
      <c r="D185" s="233">
        <v>0</v>
      </c>
      <c r="E185" s="233">
        <v>62.5</v>
      </c>
      <c r="F185" s="232" t="str">
        <f t="shared" si="31"/>
        <v>-</v>
      </c>
    </row>
    <row r="186" spans="1:6" ht="12.75" customHeight="1" x14ac:dyDescent="0.2">
      <c r="A186" s="230">
        <v>3239</v>
      </c>
      <c r="B186" s="192" t="s">
        <v>416</v>
      </c>
      <c r="C186" s="34" t="s">
        <v>417</v>
      </c>
      <c r="D186" s="233">
        <v>1605.71</v>
      </c>
      <c r="E186" s="233">
        <v>1037.3499999999999</v>
      </c>
      <c r="F186" s="232">
        <f t="shared" si="31"/>
        <v>64.603820116957593</v>
      </c>
    </row>
    <row r="187" spans="1:6" ht="12.75" customHeight="1" x14ac:dyDescent="0.2">
      <c r="A187" s="230">
        <v>324</v>
      </c>
      <c r="B187" s="192" t="s">
        <v>418</v>
      </c>
      <c r="C187" s="34" t="s">
        <v>419</v>
      </c>
      <c r="D187" s="233">
        <v>0</v>
      </c>
      <c r="E187" s="233">
        <v>0</v>
      </c>
      <c r="F187" s="232" t="str">
        <f t="shared" si="31"/>
        <v>-</v>
      </c>
    </row>
    <row r="188" spans="1:6" ht="12.75" customHeight="1" x14ac:dyDescent="0.2">
      <c r="A188" s="230">
        <v>329</v>
      </c>
      <c r="B188" s="192" t="s">
        <v>420</v>
      </c>
      <c r="C188" s="34" t="s">
        <v>421</v>
      </c>
      <c r="D188" s="231">
        <f t="shared" ref="D188:E188" si="43">SUM(D189:D195)</f>
        <v>56729.29</v>
      </c>
      <c r="E188" s="231">
        <f t="shared" si="43"/>
        <v>72192.650000000009</v>
      </c>
      <c r="F188" s="232">
        <f t="shared" si="31"/>
        <v>127.25815888053597</v>
      </c>
    </row>
    <row r="189" spans="1:6" ht="12.75" customHeight="1" x14ac:dyDescent="0.2">
      <c r="A189" s="230">
        <v>3291</v>
      </c>
      <c r="B189" s="234" t="s">
        <v>422</v>
      </c>
      <c r="C189" s="34" t="s">
        <v>423</v>
      </c>
      <c r="D189" s="233">
        <v>46010.02</v>
      </c>
      <c r="E189" s="233">
        <v>57693.89</v>
      </c>
      <c r="F189" s="232">
        <f t="shared" si="31"/>
        <v>125.39418587516373</v>
      </c>
    </row>
    <row r="190" spans="1:6" ht="12.75" customHeight="1" x14ac:dyDescent="0.2">
      <c r="A190" s="230">
        <v>3292</v>
      </c>
      <c r="B190" s="192" t="s">
        <v>424</v>
      </c>
      <c r="C190" s="34" t="s">
        <v>425</v>
      </c>
      <c r="D190" s="233">
        <v>4605.71</v>
      </c>
      <c r="E190" s="233">
        <v>4184.0200000000004</v>
      </c>
      <c r="F190" s="232">
        <f t="shared" si="31"/>
        <v>90.844191232187882</v>
      </c>
    </row>
    <row r="191" spans="1:6" ht="12.75" customHeight="1" x14ac:dyDescent="0.2">
      <c r="A191" s="230">
        <v>3293</v>
      </c>
      <c r="B191" s="192" t="s">
        <v>426</v>
      </c>
      <c r="C191" s="34" t="s">
        <v>427</v>
      </c>
      <c r="D191" s="233">
        <v>2028.37</v>
      </c>
      <c r="E191" s="233">
        <v>3999.3</v>
      </c>
      <c r="F191" s="232">
        <f t="shared" si="31"/>
        <v>197.16816951542373</v>
      </c>
    </row>
    <row r="192" spans="1:6" ht="12.75" customHeight="1" x14ac:dyDescent="0.2">
      <c r="A192" s="230">
        <v>3294</v>
      </c>
      <c r="B192" s="192" t="s">
        <v>428</v>
      </c>
      <c r="C192" s="34" t="s">
        <v>429</v>
      </c>
      <c r="D192" s="233">
        <v>0</v>
      </c>
      <c r="E192" s="233">
        <v>0</v>
      </c>
      <c r="F192" s="232" t="str">
        <f t="shared" si="31"/>
        <v>-</v>
      </c>
    </row>
    <row r="193" spans="1:6" ht="12.75" customHeight="1" x14ac:dyDescent="0.2">
      <c r="A193" s="230">
        <v>3295</v>
      </c>
      <c r="B193" s="192" t="s">
        <v>430</v>
      </c>
      <c r="C193" s="34" t="s">
        <v>431</v>
      </c>
      <c r="D193" s="233">
        <v>3211.89</v>
      </c>
      <c r="E193" s="233">
        <v>2488.86</v>
      </c>
      <c r="F193" s="232">
        <f t="shared" si="31"/>
        <v>77.488955101202109</v>
      </c>
    </row>
    <row r="194" spans="1:6" ht="12.75" customHeight="1" x14ac:dyDescent="0.2">
      <c r="A194" s="230" t="s">
        <v>432</v>
      </c>
      <c r="B194" s="192" t="s">
        <v>433</v>
      </c>
      <c r="C194" s="34" t="s">
        <v>432</v>
      </c>
      <c r="D194" s="233">
        <v>0</v>
      </c>
      <c r="E194" s="233">
        <v>0</v>
      </c>
      <c r="F194" s="232" t="str">
        <f t="shared" si="31"/>
        <v>-</v>
      </c>
    </row>
    <row r="195" spans="1:6" ht="12.75" customHeight="1" x14ac:dyDescent="0.2">
      <c r="A195" s="230">
        <v>3299</v>
      </c>
      <c r="B195" s="192" t="s">
        <v>434</v>
      </c>
      <c r="C195" s="34" t="s">
        <v>435</v>
      </c>
      <c r="D195" s="233">
        <v>873.3</v>
      </c>
      <c r="E195" s="233">
        <v>3826.58</v>
      </c>
      <c r="F195" s="232">
        <f t="shared" si="31"/>
        <v>438.17473949387386</v>
      </c>
    </row>
    <row r="196" spans="1:6" ht="12.75" customHeight="1" x14ac:dyDescent="0.2">
      <c r="A196" s="230">
        <v>34</v>
      </c>
      <c r="B196" s="234" t="s">
        <v>436</v>
      </c>
      <c r="C196" s="34" t="s">
        <v>437</v>
      </c>
      <c r="D196" s="231">
        <f t="shared" ref="D196:E196" si="44">D197+D202+D210</f>
        <v>1743.69</v>
      </c>
      <c r="E196" s="231">
        <f t="shared" si="44"/>
        <v>1473.63</v>
      </c>
      <c r="F196" s="232">
        <f t="shared" si="31"/>
        <v>84.512155256955083</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0</v>
      </c>
      <c r="E205" s="233"/>
      <c r="F205" s="232" t="str">
        <f t="shared" si="31"/>
        <v>-</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1743.69</v>
      </c>
      <c r="E210" s="231">
        <f t="shared" si="47"/>
        <v>1473.63</v>
      </c>
      <c r="F210" s="232">
        <f t="shared" si="31"/>
        <v>84.512155256955083</v>
      </c>
    </row>
    <row r="211" spans="1:6" ht="12.75" customHeight="1" x14ac:dyDescent="0.2">
      <c r="A211" s="230">
        <v>3431</v>
      </c>
      <c r="B211" s="234" t="s">
        <v>466</v>
      </c>
      <c r="C211" s="34" t="s">
        <v>467</v>
      </c>
      <c r="D211" s="233">
        <v>1743.69</v>
      </c>
      <c r="E211" s="233">
        <v>1473.63</v>
      </c>
      <c r="F211" s="232">
        <f t="shared" si="31"/>
        <v>84.512155256955083</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v>
      </c>
      <c r="E213" s="233"/>
      <c r="F213" s="232" t="str">
        <f t="shared" si="31"/>
        <v>-</v>
      </c>
    </row>
    <row r="214" spans="1:6" ht="12.75" customHeight="1" x14ac:dyDescent="0.2">
      <c r="A214" s="230">
        <v>3434</v>
      </c>
      <c r="B214" s="192" t="s">
        <v>472</v>
      </c>
      <c r="C214" s="34" t="s">
        <v>473</v>
      </c>
      <c r="D214" s="233">
        <v>0</v>
      </c>
      <c r="E214" s="233"/>
      <c r="F214" s="232" t="str">
        <f t="shared" si="31"/>
        <v>-</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0</v>
      </c>
      <c r="E222" s="233"/>
      <c r="F222" s="232" t="str">
        <f t="shared" si="31"/>
        <v>-</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c r="F237" s="232" t="str">
        <f t="shared" si="57"/>
        <v>-</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c r="F241" s="232" t="str">
        <f t="shared" si="59"/>
        <v>-</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0</v>
      </c>
      <c r="E252" s="231">
        <f t="shared" si="63"/>
        <v>0</v>
      </c>
      <c r="F252" s="232" t="str">
        <f t="shared" ref="F252:F258" si="64">IF(D252&lt;&gt;0,IF(E252/D252&gt;=100,"&gt;&gt;100",E252/D252*100),"-")</f>
        <v>-</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560</v>
      </c>
      <c r="C260" s="34" t="s">
        <v>561</v>
      </c>
      <c r="D260" s="233">
        <v>0</v>
      </c>
      <c r="E260" s="233"/>
      <c r="F260" s="232" t="str">
        <f t="shared" si="67"/>
        <v>-</v>
      </c>
    </row>
    <row r="261" spans="1:6" ht="12.75" customHeight="1" x14ac:dyDescent="0.2">
      <c r="A261" s="230">
        <v>3722</v>
      </c>
      <c r="B261" s="192" t="s">
        <v>562</v>
      </c>
      <c r="C261" s="34" t="s">
        <v>563</v>
      </c>
      <c r="D261" s="233">
        <v>0</v>
      </c>
      <c r="E261" s="233"/>
      <c r="F261" s="232" t="str">
        <f t="shared" si="67"/>
        <v>-</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87994.83</v>
      </c>
      <c r="E263" s="231">
        <f t="shared" si="68"/>
        <v>63983.199999999997</v>
      </c>
      <c r="F263" s="232">
        <f t="shared" ref="F263:F267" si="69">IF(D263&lt;&gt;0,IF(E263/D263&gt;=100,"&gt;&gt;100",E263/D263*100),"-")</f>
        <v>72.712453674835203</v>
      </c>
    </row>
    <row r="264" spans="1:6" ht="12.75" customHeight="1" x14ac:dyDescent="0.2">
      <c r="A264" s="230">
        <v>381</v>
      </c>
      <c r="B264" s="192" t="s">
        <v>568</v>
      </c>
      <c r="C264" s="34" t="s">
        <v>569</v>
      </c>
      <c r="D264" s="231">
        <f t="shared" ref="D264:E264" si="70">SUM(D265:D267)</f>
        <v>87994.83</v>
      </c>
      <c r="E264" s="231">
        <f t="shared" si="70"/>
        <v>63983.199999999997</v>
      </c>
      <c r="F264" s="232">
        <f t="shared" si="69"/>
        <v>72.712453674835203</v>
      </c>
    </row>
    <row r="265" spans="1:6" ht="12.75" customHeight="1" x14ac:dyDescent="0.2">
      <c r="A265" s="230">
        <v>3811</v>
      </c>
      <c r="B265" s="192" t="s">
        <v>570</v>
      </c>
      <c r="C265" s="34" t="s">
        <v>571</v>
      </c>
      <c r="D265" s="233">
        <v>87994.83</v>
      </c>
      <c r="E265" s="233">
        <v>63983.199999999997</v>
      </c>
      <c r="F265" s="232">
        <f t="shared" si="69"/>
        <v>72.712453674835203</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c r="F269" s="232" t="str">
        <f t="shared" si="72"/>
        <v>-</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c r="F280" s="232" t="str">
        <f t="shared" si="74"/>
        <v>-</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8411232.5600000005</v>
      </c>
      <c r="E289" s="231">
        <f t="shared" si="79"/>
        <v>9081378.5700000003</v>
      </c>
      <c r="F289" s="232">
        <f t="shared" si="76"/>
        <v>107.96727477476855</v>
      </c>
    </row>
    <row r="290" spans="1:6" ht="12.75" customHeight="1" x14ac:dyDescent="0.2">
      <c r="A290" s="230" t="s">
        <v>609</v>
      </c>
      <c r="B290" s="192" t="s">
        <v>620</v>
      </c>
      <c r="C290" s="34" t="s">
        <v>621</v>
      </c>
      <c r="D290" s="231">
        <f>IF(D6&gt;=D289,D6-D289,0)</f>
        <v>286509.03999999724</v>
      </c>
      <c r="E290" s="231">
        <f>IF(E6&gt;=E289,E6-E289,0)</f>
        <v>333917.23000000231</v>
      </c>
      <c r="F290" s="232">
        <f t="shared" si="76"/>
        <v>116.54683915034776</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252056.78</v>
      </c>
      <c r="E292" s="233">
        <v>513294.1</v>
      </c>
      <c r="F292" s="232">
        <f t="shared" si="76"/>
        <v>203.642250765879</v>
      </c>
    </row>
    <row r="293" spans="1:6" ht="12.75" customHeight="1" x14ac:dyDescent="0.2">
      <c r="A293" s="230">
        <v>92221</v>
      </c>
      <c r="B293" s="192" t="s">
        <v>626</v>
      </c>
      <c r="C293" s="34" t="s">
        <v>627</v>
      </c>
      <c r="D293" s="233">
        <v>0</v>
      </c>
      <c r="E293" s="233">
        <v>0</v>
      </c>
      <c r="F293" s="232" t="str">
        <f t="shared" si="76"/>
        <v>-</v>
      </c>
    </row>
    <row r="294" spans="1:6" ht="12.75" customHeight="1" x14ac:dyDescent="0.2">
      <c r="A294" s="230">
        <v>96</v>
      </c>
      <c r="B294" s="192" t="s">
        <v>628</v>
      </c>
      <c r="C294" s="34" t="s">
        <v>629</v>
      </c>
      <c r="D294" s="233">
        <v>35340.29</v>
      </c>
      <c r="E294" s="233">
        <v>12847.27</v>
      </c>
      <c r="F294" s="232">
        <f t="shared" si="76"/>
        <v>36.353040679632223</v>
      </c>
    </row>
    <row r="295" spans="1:6" ht="24" x14ac:dyDescent="0.2">
      <c r="A295" s="230">
        <v>9661</v>
      </c>
      <c r="B295" s="192" t="s">
        <v>630</v>
      </c>
      <c r="C295" s="34" t="s">
        <v>631</v>
      </c>
      <c r="D295" s="233">
        <v>35340.29</v>
      </c>
      <c r="E295" s="233">
        <v>12847.27</v>
      </c>
      <c r="F295" s="232">
        <f t="shared" si="76"/>
        <v>36.353040679632223</v>
      </c>
    </row>
    <row r="296" spans="1:6" ht="12.75" customHeight="1" x14ac:dyDescent="0.2">
      <c r="A296" s="235" t="s">
        <v>632</v>
      </c>
      <c r="B296" s="236" t="s">
        <v>633</v>
      </c>
      <c r="C296" s="35" t="s">
        <v>632</v>
      </c>
      <c r="D296" s="237">
        <v>0</v>
      </c>
      <c r="E296" s="237">
        <v>0</v>
      </c>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849.43</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24"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0</v>
      </c>
      <c r="E311" s="231">
        <f t="shared" si="85"/>
        <v>849.43</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c r="F313" s="232" t="str">
        <f t="shared" si="81"/>
        <v>-</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849.43</v>
      </c>
      <c r="F326" s="232" t="str">
        <f t="shared" si="81"/>
        <v>-</v>
      </c>
    </row>
    <row r="327" spans="1:6" ht="12.75" customHeight="1" x14ac:dyDescent="0.2">
      <c r="A327" s="230">
        <v>7231</v>
      </c>
      <c r="B327" s="192" t="s">
        <v>693</v>
      </c>
      <c r="C327" s="34" t="s">
        <v>694</v>
      </c>
      <c r="D327" s="233">
        <v>0</v>
      </c>
      <c r="E327" s="233">
        <v>849.43</v>
      </c>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99053.96</v>
      </c>
      <c r="E350" s="231">
        <f t="shared" si="95"/>
        <v>312399.79000000004</v>
      </c>
      <c r="F350" s="232">
        <f t="shared" si="81"/>
        <v>315.38344352916334</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4" x14ac:dyDescent="0.2">
      <c r="A363" s="230">
        <v>42</v>
      </c>
      <c r="B363" s="234" t="s">
        <v>757</v>
      </c>
      <c r="C363" s="34" t="s">
        <v>758</v>
      </c>
      <c r="D363" s="231">
        <f t="shared" ref="D363:E363" si="99">D364+D369+D378+D383+D388+D391</f>
        <v>99053.96</v>
      </c>
      <c r="E363" s="231">
        <f t="shared" si="99"/>
        <v>271357.26</v>
      </c>
      <c r="F363" s="232">
        <f t="shared" si="81"/>
        <v>273.94892642353722</v>
      </c>
    </row>
    <row r="364" spans="1:6" ht="12.75" customHeight="1" x14ac:dyDescent="0.2">
      <c r="A364" s="230">
        <v>421</v>
      </c>
      <c r="B364" s="192" t="s">
        <v>759</v>
      </c>
      <c r="C364" s="34" t="s">
        <v>760</v>
      </c>
      <c r="D364" s="231">
        <f t="shared" ref="D364:E364" si="100">SUM(D365:D368)</f>
        <v>6992.27</v>
      </c>
      <c r="E364" s="231">
        <f t="shared" si="100"/>
        <v>869.68</v>
      </c>
      <c r="F364" s="232">
        <f t="shared" si="81"/>
        <v>12.437734812871927</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6992.27</v>
      </c>
      <c r="E366" s="233">
        <v>869.68</v>
      </c>
      <c r="F366" s="232">
        <f t="shared" si="81"/>
        <v>12.437734812871927</v>
      </c>
    </row>
    <row r="367" spans="1:6" ht="12.75" customHeight="1" x14ac:dyDescent="0.2">
      <c r="A367" s="230">
        <v>4213</v>
      </c>
      <c r="B367" s="192" t="s">
        <v>669</v>
      </c>
      <c r="C367" s="34" t="s">
        <v>763</v>
      </c>
      <c r="D367" s="233">
        <v>0</v>
      </c>
      <c r="E367" s="233"/>
      <c r="F367" s="232" t="str">
        <f t="shared" si="81"/>
        <v>-</v>
      </c>
    </row>
    <row r="368" spans="1:6" ht="12.75" customHeight="1" x14ac:dyDescent="0.2">
      <c r="A368" s="230">
        <v>4214</v>
      </c>
      <c r="B368" s="192" t="s">
        <v>671</v>
      </c>
      <c r="C368" s="34" t="s">
        <v>764</v>
      </c>
      <c r="D368" s="233">
        <v>0</v>
      </c>
      <c r="E368" s="233"/>
      <c r="F368" s="232" t="str">
        <f t="shared" si="81"/>
        <v>-</v>
      </c>
    </row>
    <row r="369" spans="1:6" ht="12.75" customHeight="1" x14ac:dyDescent="0.2">
      <c r="A369" s="230">
        <v>422</v>
      </c>
      <c r="B369" s="192" t="s">
        <v>765</v>
      </c>
      <c r="C369" s="34" t="s">
        <v>766</v>
      </c>
      <c r="D369" s="231">
        <f t="shared" ref="D369:E369" si="101">SUM(D370:D377)</f>
        <v>47219.5</v>
      </c>
      <c r="E369" s="231">
        <f t="shared" si="101"/>
        <v>241579.06</v>
      </c>
      <c r="F369" s="232">
        <f t="shared" si="81"/>
        <v>511.60867861794384</v>
      </c>
    </row>
    <row r="370" spans="1:6" ht="12.75" customHeight="1" x14ac:dyDescent="0.2">
      <c r="A370" s="230">
        <v>4221</v>
      </c>
      <c r="B370" s="192" t="s">
        <v>675</v>
      </c>
      <c r="C370" s="34" t="s">
        <v>767</v>
      </c>
      <c r="D370" s="233">
        <v>13653.23</v>
      </c>
      <c r="E370" s="233">
        <v>88520.960000000006</v>
      </c>
      <c r="F370" s="232">
        <f t="shared" si="81"/>
        <v>648.35178195928734</v>
      </c>
    </row>
    <row r="371" spans="1:6" ht="12.75" customHeight="1" x14ac:dyDescent="0.2">
      <c r="A371" s="230">
        <v>4222</v>
      </c>
      <c r="B371" s="192" t="s">
        <v>768</v>
      </c>
      <c r="C371" s="34" t="s">
        <v>769</v>
      </c>
      <c r="D371" s="233">
        <v>0</v>
      </c>
      <c r="E371" s="233">
        <v>0</v>
      </c>
      <c r="F371" s="232" t="str">
        <f t="shared" si="81"/>
        <v>-</v>
      </c>
    </row>
    <row r="372" spans="1:6" ht="12.75" customHeight="1" x14ac:dyDescent="0.2">
      <c r="A372" s="230">
        <v>4223</v>
      </c>
      <c r="B372" s="192" t="s">
        <v>679</v>
      </c>
      <c r="C372" s="34" t="s">
        <v>770</v>
      </c>
      <c r="D372" s="233">
        <v>17893.97</v>
      </c>
      <c r="E372" s="233">
        <v>102569.15</v>
      </c>
      <c r="F372" s="232">
        <f t="shared" si="81"/>
        <v>573.2051076424068</v>
      </c>
    </row>
    <row r="373" spans="1:6" ht="12.75" customHeight="1" x14ac:dyDescent="0.2">
      <c r="A373" s="230">
        <v>4224</v>
      </c>
      <c r="B373" s="192" t="s">
        <v>681</v>
      </c>
      <c r="C373" s="34" t="s">
        <v>771</v>
      </c>
      <c r="D373" s="233">
        <v>0</v>
      </c>
      <c r="E373" s="233">
        <v>2650.73</v>
      </c>
      <c r="F373" s="232" t="str">
        <f t="shared" si="81"/>
        <v>-</v>
      </c>
    </row>
    <row r="374" spans="1:6" ht="12.75" customHeight="1" x14ac:dyDescent="0.2">
      <c r="A374" s="230">
        <v>4225</v>
      </c>
      <c r="B374" s="192" t="s">
        <v>683</v>
      </c>
      <c r="C374" s="34" t="s">
        <v>772</v>
      </c>
      <c r="D374" s="233">
        <v>1644.99</v>
      </c>
      <c r="E374" s="233">
        <v>20185.54</v>
      </c>
      <c r="F374" s="232">
        <f t="shared" si="81"/>
        <v>1227.0919580058237</v>
      </c>
    </row>
    <row r="375" spans="1:6" ht="12.75" customHeight="1" x14ac:dyDescent="0.2">
      <c r="A375" s="230">
        <v>4226</v>
      </c>
      <c r="B375" s="192" t="s">
        <v>685</v>
      </c>
      <c r="C375" s="34" t="s">
        <v>773</v>
      </c>
      <c r="D375" s="233">
        <v>0</v>
      </c>
      <c r="E375" s="233">
        <v>0</v>
      </c>
      <c r="F375" s="232" t="str">
        <f t="shared" si="81"/>
        <v>-</v>
      </c>
    </row>
    <row r="376" spans="1:6" ht="12.75" customHeight="1" x14ac:dyDescent="0.2">
      <c r="A376" s="230">
        <v>4227</v>
      </c>
      <c r="B376" s="234" t="s">
        <v>687</v>
      </c>
      <c r="C376" s="34" t="s">
        <v>774</v>
      </c>
      <c r="D376" s="233">
        <v>14027.31</v>
      </c>
      <c r="E376" s="233">
        <v>27652.68</v>
      </c>
      <c r="F376" s="232">
        <f t="shared" si="81"/>
        <v>197.13458959700756</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44842.19</v>
      </c>
      <c r="E378" s="231">
        <f t="shared" si="102"/>
        <v>28908.52</v>
      </c>
      <c r="F378" s="232">
        <f t="shared" si="81"/>
        <v>64.467234985624017</v>
      </c>
    </row>
    <row r="379" spans="1:6" ht="12.75" customHeight="1" x14ac:dyDescent="0.2">
      <c r="A379" s="230">
        <v>4231</v>
      </c>
      <c r="B379" s="192" t="s">
        <v>693</v>
      </c>
      <c r="C379" s="34" t="s">
        <v>778</v>
      </c>
      <c r="D379" s="233">
        <v>44842.19</v>
      </c>
      <c r="E379" s="233">
        <v>28908.52</v>
      </c>
      <c r="F379" s="232">
        <f t="shared" si="81"/>
        <v>64.467234985624017</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41042.53</v>
      </c>
      <c r="F402" s="232" t="str">
        <f t="shared" si="81"/>
        <v>-</v>
      </c>
    </row>
    <row r="403" spans="1:6" ht="12.75" customHeight="1" x14ac:dyDescent="0.2">
      <c r="A403" s="230">
        <v>451</v>
      </c>
      <c r="B403" s="192" t="s">
        <v>812</v>
      </c>
      <c r="C403" s="34" t="s">
        <v>813</v>
      </c>
      <c r="D403" s="233">
        <v>0</v>
      </c>
      <c r="E403" s="233">
        <v>41042.53</v>
      </c>
      <c r="F403" s="232" t="str">
        <f t="shared" si="81"/>
        <v>-</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99053.96</v>
      </c>
      <c r="E408" s="231">
        <f t="shared" si="111"/>
        <v>311550.36000000004</v>
      </c>
      <c r="F408" s="232">
        <f t="shared" si="81"/>
        <v>314.52590083223328</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314976.28999999998</v>
      </c>
      <c r="E410" s="233">
        <v>519289.67</v>
      </c>
      <c r="F410" s="232">
        <f t="shared" si="81"/>
        <v>164.86627295025923</v>
      </c>
    </row>
    <row r="411" spans="1:6" ht="12.75" customHeight="1" x14ac:dyDescent="0.2">
      <c r="A411" s="230">
        <v>97</v>
      </c>
      <c r="B411" s="192" t="s">
        <v>828</v>
      </c>
      <c r="C411" s="34" t="s">
        <v>829</v>
      </c>
      <c r="D411" s="233">
        <v>0</v>
      </c>
      <c r="E411" s="233">
        <v>0</v>
      </c>
      <c r="F411" s="232" t="str">
        <f t="shared" si="81"/>
        <v>-</v>
      </c>
    </row>
    <row r="412" spans="1:6" ht="12.75" customHeight="1" x14ac:dyDescent="0.2">
      <c r="A412" s="230" t="s">
        <v>609</v>
      </c>
      <c r="B412" s="192" t="s">
        <v>830</v>
      </c>
      <c r="C412" s="34" t="s">
        <v>831</v>
      </c>
      <c r="D412" s="231">
        <f>D6+D298</f>
        <v>8697741.5999999978</v>
      </c>
      <c r="E412" s="231">
        <f>E6+E298</f>
        <v>9416145.2300000023</v>
      </c>
      <c r="F412" s="232">
        <f t="shared" si="81"/>
        <v>108.25965708155788</v>
      </c>
    </row>
    <row r="413" spans="1:6" ht="12.75" customHeight="1" x14ac:dyDescent="0.2">
      <c r="A413" s="230" t="s">
        <v>609</v>
      </c>
      <c r="B413" s="192" t="s">
        <v>832</v>
      </c>
      <c r="C413" s="34" t="s">
        <v>833</v>
      </c>
      <c r="D413" s="231">
        <f t="shared" ref="D413:E413" si="112">D289+D350</f>
        <v>8510286.5200000014</v>
      </c>
      <c r="E413" s="231">
        <f t="shared" si="112"/>
        <v>9393778.3599999994</v>
      </c>
      <c r="F413" s="232">
        <f t="shared" si="81"/>
        <v>110.38145822615616</v>
      </c>
    </row>
    <row r="414" spans="1:6" ht="12.75" customHeight="1" x14ac:dyDescent="0.2">
      <c r="A414" s="230" t="s">
        <v>609</v>
      </c>
      <c r="B414" s="192" t="s">
        <v>834</v>
      </c>
      <c r="C414" s="34" t="s">
        <v>835</v>
      </c>
      <c r="D414" s="231">
        <f t="shared" ref="D414:E414" si="113">IF(D412&gt;=D413,D412-D413,0)</f>
        <v>187455.07999999635</v>
      </c>
      <c r="E414" s="231">
        <f t="shared" si="113"/>
        <v>22366.870000002906</v>
      </c>
      <c r="F414" s="232">
        <f t="shared" si="81"/>
        <v>11.931855887823014</v>
      </c>
    </row>
    <row r="415" spans="1:6" ht="12.75" customHeight="1" x14ac:dyDescent="0.2">
      <c r="A415" s="230" t="s">
        <v>609</v>
      </c>
      <c r="B415" s="192" t="s">
        <v>836</v>
      </c>
      <c r="C415" s="34" t="s">
        <v>837</v>
      </c>
      <c r="D415" s="231">
        <f t="shared" ref="D415:E415" si="114">IF(D413&gt;=D412,D413-D412,0)</f>
        <v>0</v>
      </c>
      <c r="E415" s="231">
        <f t="shared" si="114"/>
        <v>0</v>
      </c>
      <c r="F415" s="232" t="str">
        <f t="shared" si="81"/>
        <v>-</v>
      </c>
    </row>
    <row r="416" spans="1:6" ht="12.75" customHeight="1" x14ac:dyDescent="0.2">
      <c r="A416" s="240" t="s">
        <v>838</v>
      </c>
      <c r="B416" s="234" t="s">
        <v>839</v>
      </c>
      <c r="C416" s="241" t="s">
        <v>840</v>
      </c>
      <c r="D416" s="231">
        <f t="shared" ref="D416:E416" si="115">IF(D292-D293+D409-D410&gt;=0,D292-D293+D409-D410,0)</f>
        <v>0</v>
      </c>
      <c r="E416" s="231">
        <f t="shared" si="115"/>
        <v>0</v>
      </c>
      <c r="F416" s="232" t="str">
        <f t="shared" si="81"/>
        <v>-</v>
      </c>
    </row>
    <row r="417" spans="1:6" ht="12.75" customHeight="1" x14ac:dyDescent="0.2">
      <c r="A417" s="240" t="s">
        <v>838</v>
      </c>
      <c r="B417" s="192" t="s">
        <v>841</v>
      </c>
      <c r="C417" s="241" t="s">
        <v>842</v>
      </c>
      <c r="D417" s="231">
        <f t="shared" ref="D417:E417" si="116">IF(D293-D292+D410-D409&gt;=0,D293-D292+D410-D409,0)</f>
        <v>62919.50999999998</v>
      </c>
      <c r="E417" s="231">
        <f t="shared" si="116"/>
        <v>5995.570000000007</v>
      </c>
      <c r="F417" s="232">
        <f t="shared" si="81"/>
        <v>9.528952148546626</v>
      </c>
    </row>
    <row r="418" spans="1:6" ht="12.75" customHeight="1" x14ac:dyDescent="0.2">
      <c r="A418" s="235" t="s">
        <v>843</v>
      </c>
      <c r="B418" s="236" t="s">
        <v>844</v>
      </c>
      <c r="C418" s="35" t="s">
        <v>845</v>
      </c>
      <c r="D418" s="242">
        <f t="shared" ref="D418:E418" si="117">D294+D411</f>
        <v>35340.29</v>
      </c>
      <c r="E418" s="242">
        <f t="shared" si="117"/>
        <v>12847.27</v>
      </c>
      <c r="F418" s="238">
        <f t="shared" si="81"/>
        <v>36.353040679632223</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0</v>
      </c>
      <c r="E528" s="231">
        <f t="shared" si="148"/>
        <v>0</v>
      </c>
      <c r="F528" s="232" t="str">
        <f t="shared" si="119"/>
        <v>-</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0</v>
      </c>
      <c r="E593" s="231">
        <f t="shared" si="167"/>
        <v>0</v>
      </c>
      <c r="F593" s="232" t="str">
        <f t="shared" si="119"/>
        <v>-</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v>0</v>
      </c>
      <c r="E606" s="233"/>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0</v>
      </c>
      <c r="E636" s="231">
        <f t="shared" si="179"/>
        <v>0</v>
      </c>
      <c r="F636" s="232" t="str">
        <f t="shared" si="119"/>
        <v>-</v>
      </c>
    </row>
    <row r="637" spans="1:6" ht="12.75" customHeight="1" x14ac:dyDescent="0.2">
      <c r="A637" s="230">
        <v>92213</v>
      </c>
      <c r="B637" s="192" t="s">
        <v>1272</v>
      </c>
      <c r="C637" s="34" t="s">
        <v>1273</v>
      </c>
      <c r="D637" s="233">
        <v>0</v>
      </c>
      <c r="E637" s="233"/>
      <c r="F637" s="232" t="str">
        <f t="shared" si="119"/>
        <v>-</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8697741.5999999978</v>
      </c>
      <c r="E639" s="231">
        <f t="shared" si="180"/>
        <v>9416145.2300000023</v>
      </c>
      <c r="F639" s="232">
        <f t="shared" si="119"/>
        <v>108.25965708155788</v>
      </c>
    </row>
    <row r="640" spans="1:6" ht="12.75" customHeight="1" x14ac:dyDescent="0.2">
      <c r="A640" s="230" t="s">
        <v>609</v>
      </c>
      <c r="B640" s="192" t="s">
        <v>1278</v>
      </c>
      <c r="C640" s="34" t="s">
        <v>1279</v>
      </c>
      <c r="D640" s="231">
        <f t="shared" ref="D640:E640" si="181">D413+D528</f>
        <v>8510286.5200000014</v>
      </c>
      <c r="E640" s="231">
        <f t="shared" si="181"/>
        <v>9393778.3599999994</v>
      </c>
      <c r="F640" s="232">
        <f t="shared" si="119"/>
        <v>110.38145822615616</v>
      </c>
    </row>
    <row r="641" spans="1:6" ht="12.75" customHeight="1" x14ac:dyDescent="0.2">
      <c r="A641" s="230" t="s">
        <v>609</v>
      </c>
      <c r="B641" s="192" t="s">
        <v>1280</v>
      </c>
      <c r="C641" s="34" t="s">
        <v>1281</v>
      </c>
      <c r="D641" s="231">
        <f t="shared" ref="D641:E641" si="182">IF(D639&gt;=D640,D639-D640,0)</f>
        <v>187455.07999999635</v>
      </c>
      <c r="E641" s="231">
        <f t="shared" si="182"/>
        <v>22366.870000002906</v>
      </c>
      <c r="F641" s="232">
        <f t="shared" si="119"/>
        <v>11.931855887823014</v>
      </c>
    </row>
    <row r="642" spans="1:6" ht="12.75" customHeight="1" x14ac:dyDescent="0.2">
      <c r="A642" s="230" t="s">
        <v>609</v>
      </c>
      <c r="B642" s="192" t="s">
        <v>1282</v>
      </c>
      <c r="C642" s="34" t="s">
        <v>1283</v>
      </c>
      <c r="D642" s="231">
        <f t="shared" ref="D642:E642" si="183">IF(D640&gt;=D639,D640-D639,0)</f>
        <v>0</v>
      </c>
      <c r="E642" s="231">
        <f t="shared" si="183"/>
        <v>0</v>
      </c>
      <c r="F642" s="232" t="str">
        <f t="shared" si="119"/>
        <v>-</v>
      </c>
    </row>
    <row r="643" spans="1:6" ht="24" x14ac:dyDescent="0.2">
      <c r="A643" s="240" t="s">
        <v>1284</v>
      </c>
      <c r="B643" s="192" t="s">
        <v>1285</v>
      </c>
      <c r="C643" s="241" t="s">
        <v>1284</v>
      </c>
      <c r="D643" s="231">
        <f t="shared" ref="D643:E643" si="184">IF(D416-D417+D637-D638&gt;=0,D416-D417+D637-D638,0)</f>
        <v>0</v>
      </c>
      <c r="E643" s="231">
        <f t="shared" si="184"/>
        <v>0</v>
      </c>
      <c r="F643" s="232" t="str">
        <f t="shared" si="119"/>
        <v>-</v>
      </c>
    </row>
    <row r="644" spans="1:6" ht="24" x14ac:dyDescent="0.2">
      <c r="A644" s="240" t="s">
        <v>1286</v>
      </c>
      <c r="B644" s="192" t="s">
        <v>1287</v>
      </c>
      <c r="C644" s="241" t="s">
        <v>1286</v>
      </c>
      <c r="D644" s="231">
        <f t="shared" ref="D644:E644" si="185">IF(D417-D416+D638-D637&gt;=0,D417-D416+D638-D637,0)</f>
        <v>62919.50999999998</v>
      </c>
      <c r="E644" s="231">
        <f t="shared" si="185"/>
        <v>5995.570000000007</v>
      </c>
      <c r="F644" s="232">
        <f t="shared" si="119"/>
        <v>9.528952148546626</v>
      </c>
    </row>
    <row r="645" spans="1:6" ht="24" x14ac:dyDescent="0.2">
      <c r="A645" s="230" t="s">
        <v>609</v>
      </c>
      <c r="B645" s="192" t="s">
        <v>1288</v>
      </c>
      <c r="C645" s="34" t="s">
        <v>1289</v>
      </c>
      <c r="D645" s="231">
        <f t="shared" ref="D645:E645" si="186">IF(D641+D643-D642-D644&gt;=0,D641+D643-D642-D644,0)</f>
        <v>124535.56999999637</v>
      </c>
      <c r="E645" s="231">
        <f t="shared" si="186"/>
        <v>16371.300000002899</v>
      </c>
      <c r="F645" s="232">
        <f t="shared" si="119"/>
        <v>13.145882738564874</v>
      </c>
    </row>
    <row r="646" spans="1:6" ht="24" x14ac:dyDescent="0.2">
      <c r="A646" s="230" t="s">
        <v>609</v>
      </c>
      <c r="B646" s="192" t="s">
        <v>1290</v>
      </c>
      <c r="C646" s="34" t="s">
        <v>1291</v>
      </c>
      <c r="D646" s="231">
        <f t="shared" ref="D646:E646" si="187">IF(D642+D644-D641-D643&gt;=0,D642+D644-D641-D643,0)</f>
        <v>0</v>
      </c>
      <c r="E646" s="231">
        <f t="shared" si="187"/>
        <v>0</v>
      </c>
      <c r="F646" s="232" t="str">
        <f t="shared" si="119"/>
        <v>-</v>
      </c>
    </row>
    <row r="647" spans="1:6" ht="24" x14ac:dyDescent="0.2">
      <c r="A647" s="235" t="s">
        <v>1292</v>
      </c>
      <c r="B647" s="236" t="s">
        <v>1293</v>
      </c>
      <c r="C647" s="35" t="s">
        <v>1292</v>
      </c>
      <c r="D647" s="237">
        <v>674608.6</v>
      </c>
      <c r="E647" s="237">
        <v>853430.93</v>
      </c>
      <c r="F647" s="238">
        <f t="shared" si="119"/>
        <v>126.50756749913951</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33028.949999999997</v>
      </c>
      <c r="E649" s="233">
        <v>51265.1</v>
      </c>
      <c r="F649" s="232">
        <f t="shared" ref="F649:F724" si="188">IF(D649&lt;&gt;0,IF(E649/D649&gt;=100,"&gt;&gt;100",E649/D649*100),"-")</f>
        <v>155.21262407675692</v>
      </c>
    </row>
    <row r="650" spans="1:6" ht="12.75" customHeight="1" x14ac:dyDescent="0.2">
      <c r="A650" s="230" t="s">
        <v>1297</v>
      </c>
      <c r="B650" s="192" t="s">
        <v>1298</v>
      </c>
      <c r="C650" s="34" t="s">
        <v>1297</v>
      </c>
      <c r="D650" s="233">
        <v>9149664.0700000003</v>
      </c>
      <c r="E650" s="233">
        <v>9804809.5899999999</v>
      </c>
      <c r="F650" s="232">
        <f t="shared" si="188"/>
        <v>107.16032320954926</v>
      </c>
    </row>
    <row r="651" spans="1:6" ht="12.75" customHeight="1" x14ac:dyDescent="0.2">
      <c r="A651" s="230" t="s">
        <v>1299</v>
      </c>
      <c r="B651" s="192" t="s">
        <v>1300</v>
      </c>
      <c r="C651" s="34" t="s">
        <v>1299</v>
      </c>
      <c r="D651" s="233">
        <v>9124160.1099999994</v>
      </c>
      <c r="E651" s="233">
        <v>9834781.4299999997</v>
      </c>
      <c r="F651" s="232">
        <f t="shared" si="188"/>
        <v>107.78834776497581</v>
      </c>
    </row>
    <row r="652" spans="1:6" ht="24" x14ac:dyDescent="0.2">
      <c r="A652" s="230">
        <v>11</v>
      </c>
      <c r="B652" s="192" t="s">
        <v>1301</v>
      </c>
      <c r="C652" s="34" t="s">
        <v>1302</v>
      </c>
      <c r="D652" s="231">
        <f t="shared" ref="D652:E652" si="189">+D649+D650-D651</f>
        <v>58532.910000000149</v>
      </c>
      <c r="E652" s="231">
        <f t="shared" si="189"/>
        <v>21293.259999999776</v>
      </c>
      <c r="F652" s="232">
        <f t="shared" si="188"/>
        <v>36.378269933956339</v>
      </c>
    </row>
    <row r="653" spans="1:6" ht="24" x14ac:dyDescent="0.2">
      <c r="A653" s="230" t="s">
        <v>609</v>
      </c>
      <c r="B653" s="192" t="s">
        <v>1303</v>
      </c>
      <c r="C653" s="34" t="s">
        <v>1304</v>
      </c>
      <c r="D653" s="243">
        <v>0</v>
      </c>
      <c r="E653" s="243">
        <v>0</v>
      </c>
      <c r="F653" s="232" t="str">
        <f t="shared" si="188"/>
        <v>-</v>
      </c>
    </row>
    <row r="654" spans="1:6" ht="24" x14ac:dyDescent="0.2">
      <c r="A654" s="230" t="s">
        <v>609</v>
      </c>
      <c r="B654" s="192" t="s">
        <v>1305</v>
      </c>
      <c r="C654" s="34" t="s">
        <v>1306</v>
      </c>
      <c r="D654" s="243">
        <v>331</v>
      </c>
      <c r="E654" s="243">
        <v>317</v>
      </c>
      <c r="F654" s="232">
        <f t="shared" si="188"/>
        <v>95.770392749244721</v>
      </c>
    </row>
    <row r="655" spans="1:6" ht="12.75" customHeight="1" x14ac:dyDescent="0.2">
      <c r="A655" s="230" t="s">
        <v>609</v>
      </c>
      <c r="B655" s="192" t="s">
        <v>1307</v>
      </c>
      <c r="C655" s="34" t="s">
        <v>1308</v>
      </c>
      <c r="D655" s="243">
        <v>0</v>
      </c>
      <c r="E655" s="243">
        <v>0</v>
      </c>
      <c r="F655" s="232" t="str">
        <f t="shared" si="188"/>
        <v>-</v>
      </c>
    </row>
    <row r="656" spans="1:6" ht="12.75" customHeight="1" x14ac:dyDescent="0.2">
      <c r="A656" s="230" t="s">
        <v>609</v>
      </c>
      <c r="B656" s="192" t="s">
        <v>1309</v>
      </c>
      <c r="C656" s="34" t="s">
        <v>1310</v>
      </c>
      <c r="D656" s="243">
        <v>332</v>
      </c>
      <c r="E656" s="243">
        <v>317</v>
      </c>
      <c r="F656" s="232">
        <f t="shared" si="188"/>
        <v>95.481927710843379</v>
      </c>
    </row>
    <row r="657" spans="1:6" ht="24"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0</v>
      </c>
      <c r="E661" s="233"/>
      <c r="F661" s="232" t="str">
        <f t="shared" si="188"/>
        <v>-</v>
      </c>
    </row>
    <row r="662" spans="1:6" ht="12.75" customHeight="1" x14ac:dyDescent="0.2">
      <c r="A662" s="230">
        <v>63312</v>
      </c>
      <c r="B662" s="192" t="s">
        <v>1322</v>
      </c>
      <c r="C662" s="34" t="s">
        <v>1323</v>
      </c>
      <c r="D662" s="233">
        <v>0</v>
      </c>
      <c r="E662" s="233"/>
      <c r="F662" s="232" t="str">
        <f t="shared" si="188"/>
        <v>-</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0</v>
      </c>
      <c r="E665" s="233"/>
      <c r="F665" s="232" t="str">
        <f t="shared" si="188"/>
        <v>-</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0</v>
      </c>
      <c r="E669" s="233"/>
      <c r="F669" s="232" t="str">
        <f t="shared" si="188"/>
        <v>-</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0</v>
      </c>
      <c r="E698" s="233"/>
      <c r="F698" s="232" t="str">
        <f t="shared" si="188"/>
        <v>-</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2720.82</v>
      </c>
      <c r="E712" s="233">
        <v>135</v>
      </c>
      <c r="F712" s="232">
        <f t="shared" si="188"/>
        <v>4.9617394755992672</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104200.5</v>
      </c>
      <c r="E716" s="233">
        <v>129758.71</v>
      </c>
      <c r="F716" s="232">
        <f t="shared" si="188"/>
        <v>124.5279149332297</v>
      </c>
    </row>
    <row r="717" spans="1:6" ht="12.75" customHeight="1" x14ac:dyDescent="0.2">
      <c r="A717" s="230">
        <v>31215</v>
      </c>
      <c r="B717" s="192" t="s">
        <v>1414</v>
      </c>
      <c r="C717" s="34" t="s">
        <v>1415</v>
      </c>
      <c r="D717" s="233">
        <v>10675.47</v>
      </c>
      <c r="E717" s="233">
        <v>18942.37</v>
      </c>
      <c r="F717" s="232">
        <f t="shared" si="188"/>
        <v>177.43827672224268</v>
      </c>
    </row>
    <row r="718" spans="1:6" ht="12.75" customHeight="1" x14ac:dyDescent="0.2">
      <c r="A718" s="230">
        <v>32121</v>
      </c>
      <c r="B718" s="192" t="s">
        <v>1416</v>
      </c>
      <c r="C718" s="34" t="s">
        <v>1417</v>
      </c>
      <c r="D718" s="233">
        <v>451041.8</v>
      </c>
      <c r="E718" s="233">
        <v>436590.07</v>
      </c>
      <c r="F718" s="232">
        <f t="shared" si="188"/>
        <v>96.79592224046641</v>
      </c>
    </row>
    <row r="719" spans="1:6" ht="12.75" customHeight="1" x14ac:dyDescent="0.2">
      <c r="A719" s="230" t="s">
        <v>1418</v>
      </c>
      <c r="B719" s="192" t="s">
        <v>1419</v>
      </c>
      <c r="C719" s="34" t="s">
        <v>1418</v>
      </c>
      <c r="D719" s="233">
        <v>0</v>
      </c>
      <c r="E719" s="233">
        <v>0</v>
      </c>
      <c r="F719" s="232" t="str">
        <f t="shared" si="188"/>
        <v>-</v>
      </c>
    </row>
    <row r="720" spans="1:6" ht="12.75" customHeight="1" x14ac:dyDescent="0.2">
      <c r="A720" s="230" t="s">
        <v>1420</v>
      </c>
      <c r="B720" s="192" t="s">
        <v>1421</v>
      </c>
      <c r="C720" s="34" t="s">
        <v>1420</v>
      </c>
      <c r="D720" s="233">
        <v>20419.68</v>
      </c>
      <c r="E720" s="233">
        <v>2552.4699999999998</v>
      </c>
      <c r="F720" s="232">
        <f t="shared" si="188"/>
        <v>12.500048972363913</v>
      </c>
    </row>
    <row r="721" spans="1:6" ht="12.75" customHeight="1" x14ac:dyDescent="0.2">
      <c r="A721" s="230" t="s">
        <v>1422</v>
      </c>
      <c r="B721" s="192" t="s">
        <v>1423</v>
      </c>
      <c r="C721" s="34" t="s">
        <v>1422</v>
      </c>
      <c r="D721" s="233">
        <v>0</v>
      </c>
      <c r="E721" s="233">
        <v>0</v>
      </c>
      <c r="F721" s="232" t="str">
        <f t="shared" si="188"/>
        <v>-</v>
      </c>
    </row>
    <row r="722" spans="1:6" ht="12.75" customHeight="1" x14ac:dyDescent="0.2">
      <c r="A722" s="230" t="s">
        <v>1424</v>
      </c>
      <c r="B722" s="192" t="s">
        <v>1425</v>
      </c>
      <c r="C722" s="34" t="s">
        <v>1424</v>
      </c>
      <c r="D722" s="233">
        <v>75285.03</v>
      </c>
      <c r="E722" s="233">
        <v>138126.85</v>
      </c>
      <c r="F722" s="232">
        <f t="shared" si="188"/>
        <v>183.47186685055451</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0</v>
      </c>
      <c r="E725" s="233"/>
      <c r="F725" s="232" t="str">
        <f t="shared" ref="F725:F979" si="190">IF(D725&lt;&gt;0,IF(E725/D725&gt;=100,"&gt;&gt;100",E725/D725*100),"-")</f>
        <v>-</v>
      </c>
    </row>
    <row r="726" spans="1:6" ht="12.75" customHeight="1" x14ac:dyDescent="0.2">
      <c r="A726" s="230" t="s">
        <v>1432</v>
      </c>
      <c r="B726" s="192" t="s">
        <v>1433</v>
      </c>
      <c r="C726" s="34" t="s">
        <v>1432</v>
      </c>
      <c r="D726" s="233">
        <v>239.33</v>
      </c>
      <c r="E726" s="233">
        <v>239.33</v>
      </c>
      <c r="F726" s="232">
        <f t="shared" si="190"/>
        <v>100</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0</v>
      </c>
      <c r="E742" s="233"/>
      <c r="F742" s="232" t="str">
        <f t="shared" si="190"/>
        <v>-</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0</v>
      </c>
      <c r="E816" s="233"/>
      <c r="F816" s="232" t="str">
        <f t="shared" si="190"/>
        <v>-</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0</v>
      </c>
      <c r="E819" s="233"/>
      <c r="F819" s="232" t="str">
        <f t="shared" si="190"/>
        <v>-</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0</v>
      </c>
      <c r="E821" s="233"/>
      <c r="F821" s="232" t="str">
        <f t="shared" si="190"/>
        <v>-</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0</v>
      </c>
      <c r="E823" s="233"/>
      <c r="F823" s="232" t="str">
        <f t="shared" si="190"/>
        <v>-</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0</v>
      </c>
      <c r="E828" s="233"/>
      <c r="F828" s="232" t="str">
        <f t="shared" si="190"/>
        <v>-</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0</v>
      </c>
      <c r="E947" s="233"/>
      <c r="F947" s="232" t="str">
        <f t="shared" si="190"/>
        <v>-</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35</v>
      </c>
      <c r="B69" s="45" t="s">
        <v>2073</v>
      </c>
      <c r="C69" s="51" t="s">
        <v>35</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955</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957</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959</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1171</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1175</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1181</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1177</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973</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2260</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2406</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2407</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2408</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2411</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2412</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2413</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2416</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2417</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2537</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2538</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2545</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2568</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2579</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2592</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2593</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2598</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2667</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2668</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2669</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2670</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2671</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2672</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2673</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2674</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2675</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2676</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2677</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2678</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2679</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1605</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1632</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5" sqref="D10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2861</v>
      </c>
      <c r="C5" s="110" t="s">
        <v>2862</v>
      </c>
      <c r="D5" s="160">
        <v>1171507.21</v>
      </c>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9589073.6199999992</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9276673.8300000001</v>
      </c>
      <c r="E8" s="25"/>
      <c r="F8" s="25"/>
      <c r="G8" s="25"/>
      <c r="H8" s="25"/>
      <c r="I8" s="25"/>
      <c r="J8" s="25"/>
      <c r="K8" s="25"/>
      <c r="L8" s="25"/>
      <c r="M8" s="25"/>
      <c r="N8" s="25"/>
      <c r="O8" s="25"/>
      <c r="P8" s="25"/>
      <c r="Q8" s="25"/>
      <c r="R8" s="25"/>
      <c r="S8" s="25"/>
      <c r="T8" s="25"/>
      <c r="U8" s="25"/>
    </row>
    <row r="9" spans="1:24" ht="12.75" customHeight="1" x14ac:dyDescent="0.2">
      <c r="A9" s="267" t="s">
        <v>2274</v>
      </c>
      <c r="B9" s="192" t="s">
        <v>2275</v>
      </c>
      <c r="C9" s="111" t="s">
        <v>2869</v>
      </c>
      <c r="D9" s="161">
        <v>6598682.6799999997</v>
      </c>
      <c r="E9" s="25"/>
      <c r="F9" s="25"/>
      <c r="G9" s="25"/>
      <c r="H9" s="25"/>
      <c r="I9" s="25"/>
      <c r="J9" s="25"/>
      <c r="K9" s="25"/>
      <c r="L9" s="25"/>
      <c r="M9" s="25"/>
      <c r="N9" s="25"/>
      <c r="O9" s="25"/>
      <c r="P9" s="25"/>
      <c r="Q9" s="25"/>
      <c r="R9" s="25"/>
      <c r="S9" s="25"/>
      <c r="T9" s="25"/>
      <c r="U9" s="25"/>
    </row>
    <row r="10" spans="1:24" ht="12.75" customHeight="1" x14ac:dyDescent="0.2">
      <c r="A10" s="267" t="s">
        <v>2276</v>
      </c>
      <c r="B10" s="192" t="s">
        <v>2277</v>
      </c>
      <c r="C10" s="111" t="s">
        <v>2870</v>
      </c>
      <c r="D10" s="161">
        <v>2613028.1800000002</v>
      </c>
      <c r="E10" s="25"/>
      <c r="F10" s="25"/>
      <c r="G10" s="25"/>
      <c r="H10" s="25"/>
      <c r="I10" s="25"/>
      <c r="J10" s="25"/>
      <c r="K10" s="25"/>
      <c r="L10" s="25"/>
      <c r="M10" s="25"/>
      <c r="N10" s="25"/>
      <c r="O10" s="25"/>
      <c r="P10" s="25"/>
      <c r="Q10" s="25"/>
      <c r="R10" s="25"/>
      <c r="S10" s="25"/>
      <c r="T10" s="25"/>
      <c r="U10" s="25"/>
    </row>
    <row r="11" spans="1:24" ht="12.75" customHeight="1" x14ac:dyDescent="0.2">
      <c r="A11" s="267" t="s">
        <v>2278</v>
      </c>
      <c r="B11" s="192" t="s">
        <v>2871</v>
      </c>
      <c r="C11" s="111" t="s">
        <v>2872</v>
      </c>
      <c r="D11" s="161">
        <v>1473.51</v>
      </c>
      <c r="E11" s="25"/>
      <c r="F11" s="25"/>
      <c r="G11" s="25"/>
      <c r="H11" s="25"/>
      <c r="I11" s="25"/>
      <c r="J11" s="25"/>
      <c r="K11" s="25"/>
      <c r="L11" s="25"/>
      <c r="M11" s="25"/>
      <c r="N11" s="25"/>
      <c r="O11" s="25"/>
      <c r="P11" s="25"/>
      <c r="Q11" s="25"/>
      <c r="R11" s="25"/>
      <c r="S11" s="25"/>
      <c r="T11" s="25"/>
      <c r="U11" s="25"/>
    </row>
    <row r="12" spans="1:24" ht="12.75" customHeight="1" x14ac:dyDescent="0.2">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2294</v>
      </c>
      <c r="B16" s="192" t="s">
        <v>2295</v>
      </c>
      <c r="C16" s="111" t="s">
        <v>2878</v>
      </c>
      <c r="D16" s="161">
        <v>63489.46</v>
      </c>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v>312399.78999999998</v>
      </c>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7"/>
      <c r="B24" s="71" t="s">
        <v>2895</v>
      </c>
      <c r="C24" s="111" t="s">
        <v>2896</v>
      </c>
      <c r="D24" s="28">
        <f>D25+D26+D35+D36</f>
        <v>9567435.4699999988</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9267925.5999999996</v>
      </c>
      <c r="E26" s="25"/>
      <c r="F26" s="25"/>
      <c r="G26" s="25"/>
      <c r="H26" s="25"/>
      <c r="I26" s="25"/>
      <c r="J26" s="25"/>
      <c r="K26" s="25"/>
      <c r="L26" s="25"/>
      <c r="M26" s="25"/>
      <c r="N26" s="25"/>
      <c r="O26" s="25"/>
      <c r="P26" s="25"/>
      <c r="Q26" s="25"/>
      <c r="R26" s="25"/>
      <c r="S26" s="25"/>
      <c r="T26" s="25"/>
      <c r="U26" s="25"/>
    </row>
    <row r="27" spans="1:21" ht="12.75" customHeight="1" x14ac:dyDescent="0.2">
      <c r="A27" s="267" t="s">
        <v>2274</v>
      </c>
      <c r="B27" s="192" t="s">
        <v>2275</v>
      </c>
      <c r="C27" s="111" t="s">
        <v>2900</v>
      </c>
      <c r="D27" s="161">
        <v>6491639.6200000001</v>
      </c>
      <c r="E27" s="25"/>
      <c r="F27" s="25"/>
      <c r="G27" s="25"/>
      <c r="H27" s="25"/>
      <c r="I27" s="25"/>
      <c r="J27" s="25"/>
      <c r="K27" s="25"/>
      <c r="L27" s="25"/>
      <c r="M27" s="25"/>
      <c r="N27" s="25"/>
      <c r="O27" s="25"/>
      <c r="P27" s="25"/>
      <c r="Q27" s="25"/>
      <c r="R27" s="25"/>
      <c r="S27" s="25"/>
      <c r="T27" s="25"/>
      <c r="U27" s="25"/>
    </row>
    <row r="28" spans="1:21" ht="12.75" customHeight="1" x14ac:dyDescent="0.2">
      <c r="A28" s="267" t="s">
        <v>2276</v>
      </c>
      <c r="B28" s="192" t="s">
        <v>2277</v>
      </c>
      <c r="C28" s="111" t="s">
        <v>2901</v>
      </c>
      <c r="D28" s="161">
        <v>2714707.39</v>
      </c>
      <c r="E28" s="25"/>
      <c r="F28" s="25"/>
      <c r="G28" s="25"/>
      <c r="H28" s="25"/>
      <c r="I28" s="25"/>
      <c r="J28" s="25"/>
      <c r="K28" s="25"/>
      <c r="L28" s="25"/>
      <c r="M28" s="25"/>
      <c r="N28" s="25"/>
      <c r="O28" s="25"/>
      <c r="P28" s="25"/>
      <c r="Q28" s="25"/>
      <c r="R28" s="25"/>
      <c r="S28" s="25"/>
      <c r="T28" s="25"/>
      <c r="U28" s="25"/>
    </row>
    <row r="29" spans="1:21" ht="12.75" customHeight="1" x14ac:dyDescent="0.2">
      <c r="A29" s="267" t="s">
        <v>2278</v>
      </c>
      <c r="B29" s="192" t="s">
        <v>2871</v>
      </c>
      <c r="C29" s="111" t="s">
        <v>2902</v>
      </c>
      <c r="D29" s="161">
        <v>1785.66</v>
      </c>
      <c r="E29" s="25"/>
      <c r="F29" s="25"/>
      <c r="G29" s="25"/>
      <c r="H29" s="25"/>
      <c r="I29" s="25"/>
      <c r="J29" s="25"/>
      <c r="K29" s="25"/>
      <c r="L29" s="25"/>
      <c r="M29" s="25"/>
      <c r="N29" s="25"/>
      <c r="O29" s="25"/>
      <c r="P29" s="25"/>
      <c r="Q29" s="25"/>
      <c r="R29" s="25"/>
      <c r="S29" s="25"/>
      <c r="T29" s="25"/>
      <c r="U29" s="25"/>
    </row>
    <row r="30" spans="1:21" ht="12.75" customHeight="1" x14ac:dyDescent="0.2">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2294</v>
      </c>
      <c r="B34" s="192" t="s">
        <v>2295</v>
      </c>
      <c r="C34" s="111" t="s">
        <v>2907</v>
      </c>
      <c r="D34" s="161">
        <v>59792.93</v>
      </c>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v>299509.87</v>
      </c>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7"/>
      <c r="B42" s="71" t="s">
        <v>2917</v>
      </c>
      <c r="C42" s="111" t="s">
        <v>2918</v>
      </c>
      <c r="D42" s="28">
        <f>D5+D6-D24</f>
        <v>1193145.3599999994</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4213.74</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3614.83</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3614.83</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2923</v>
      </c>
      <c r="C56" s="111" t="s">
        <v>2941</v>
      </c>
      <c r="D56" s="161">
        <v>3614.83</v>
      </c>
      <c r="E56" s="25"/>
      <c r="F56" s="25"/>
      <c r="G56" s="25"/>
      <c r="H56" s="25"/>
      <c r="I56" s="25"/>
      <c r="J56" s="25"/>
      <c r="K56" s="25"/>
      <c r="L56" s="25"/>
      <c r="M56" s="25"/>
      <c r="N56" s="25"/>
      <c r="O56" s="25"/>
      <c r="P56" s="25"/>
      <c r="Q56" s="25"/>
      <c r="R56" s="25"/>
      <c r="S56" s="25"/>
      <c r="T56" s="25"/>
      <c r="U56" s="25"/>
    </row>
    <row r="57" spans="1:21" ht="12.75" customHeight="1" x14ac:dyDescent="0.2">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598.91</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v>598.91</v>
      </c>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1188931.6200000001</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2272</v>
      </c>
      <c r="B103" s="192" t="s">
        <v>2846</v>
      </c>
      <c r="C103" s="111" t="s">
        <v>2997</v>
      </c>
      <c r="D103" s="161">
        <v>1174040.07</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2296</v>
      </c>
      <c r="B104" s="192" t="s">
        <v>2297</v>
      </c>
      <c r="C104" s="111" t="s">
        <v>2998</v>
      </c>
      <c r="D104" s="161">
        <v>14891.55</v>
      </c>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09"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2859</v>
      </c>
      <c r="B1" s="350"/>
      <c r="C1" s="350"/>
      <c r="D1" s="350"/>
      <c r="E1" s="252" t="s">
        <v>3001</v>
      </c>
      <c r="F1" s="252"/>
      <c r="G1" s="252"/>
      <c r="H1" s="252"/>
      <c r="I1" s="252"/>
      <c r="J1" s="252"/>
      <c r="K1" s="252"/>
      <c r="L1" s="252"/>
      <c r="M1" s="252"/>
      <c r="N1" s="252"/>
      <c r="O1" s="252"/>
      <c r="P1" s="252"/>
    </row>
    <row r="2" spans="1:16" ht="37.5" customHeight="1" x14ac:dyDescent="0.2">
      <c r="A2" s="354" t="s">
        <v>3002</v>
      </c>
      <c r="B2" s="350"/>
      <c r="C2" s="350"/>
      <c r="D2" s="350"/>
    </row>
    <row r="3" spans="1:16" ht="29.25" customHeight="1" x14ac:dyDescent="0.2">
      <c r="A3" s="269" t="s">
        <v>3003</v>
      </c>
      <c r="B3" s="270" t="s">
        <v>3004</v>
      </c>
      <c r="C3" s="271" t="s">
        <v>3005</v>
      </c>
      <c r="D3" s="74"/>
      <c r="E3" s="272">
        <f>E4+E14+E19+E275+E293+E296+E298</f>
        <v>0</v>
      </c>
      <c r="F3" s="272">
        <f>F4+F14+F19+F275+F293+F296+F298</f>
        <v>4</v>
      </c>
      <c r="G3" s="272">
        <f>IF(RefStr!C12&lt;&gt;"",INT(VALUE(MID(RefStr!C12,1,4))),0)</f>
        <v>2023</v>
      </c>
      <c r="H3" s="273">
        <f>IF(RefStr!C12&lt;&gt;"",INT(VALUE(MID(RefStr!C12,6,2))),0)</f>
        <v>9</v>
      </c>
      <c r="I3" s="274">
        <f>RefStr!C10*1</f>
        <v>11</v>
      </c>
      <c r="J3" s="275" t="str">
        <f>RefStr!H7</f>
        <v>DA</v>
      </c>
      <c r="K3" s="273" t="str">
        <f>RefStr!H9</f>
        <v>NE</v>
      </c>
      <c r="L3" s="273" t="str">
        <f>RefStr!H10</f>
        <v>NE</v>
      </c>
      <c r="M3" s="273" t="str">
        <f>RefStr!H8</f>
        <v>NE</v>
      </c>
      <c r="N3" s="273" t="str">
        <f>RefStr!H11</f>
        <v>DA</v>
      </c>
      <c r="O3" s="276">
        <f>RefStr!C6</f>
        <v>3349</v>
      </c>
      <c r="P3" s="252"/>
    </row>
    <row r="4" spans="1:16" ht="19.5" customHeight="1" x14ac:dyDescent="0.2">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3024</v>
      </c>
      <c r="B19" s="352"/>
      <c r="C19" s="353"/>
      <c r="D19" s="74"/>
      <c r="E19" s="252">
        <f>SUM(E20:E273)</f>
        <v>0</v>
      </c>
      <c r="F19" s="252">
        <f>SUM(F20:F273)</f>
        <v>4</v>
      </c>
      <c r="G19" s="252"/>
      <c r="H19" s="252"/>
      <c r="I19" s="252"/>
      <c r="J19" s="252"/>
      <c r="K19" s="252"/>
      <c r="L19" s="252"/>
      <c r="M19" s="252"/>
      <c r="N19" s="252"/>
      <c r="O19" s="252"/>
      <c r="P19" s="252"/>
    </row>
    <row r="20" spans="1:16" ht="22.5" x14ac:dyDescent="0.2">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Provjera</v>
      </c>
      <c r="C215" s="195" t="s">
        <v>3220</v>
      </c>
      <c r="D215" s="74"/>
      <c r="E215" s="252">
        <f t="shared" si="20"/>
        <v>0</v>
      </c>
      <c r="F215" s="252">
        <f t="shared" si="21"/>
        <v>1</v>
      </c>
      <c r="G215" s="252"/>
      <c r="H215" s="252"/>
      <c r="I215" s="252"/>
      <c r="J215" s="252"/>
      <c r="K215" s="252"/>
      <c r="L215" s="252">
        <f>IF(AND('PR-RAS'!D90&gt;0,'PR-RAS'!D702=0),1,0)</f>
        <v>1</v>
      </c>
      <c r="M215" s="252">
        <f>IF(AND('PR-RAS'!E90&gt;0,'PR-RAS'!E702=0),1,0)</f>
        <v>1</v>
      </c>
      <c r="N215" s="252"/>
      <c r="O215" s="252"/>
      <c r="P215" s="252"/>
    </row>
    <row r="216" spans="1:16" ht="43.5" customHeight="1" x14ac:dyDescent="0.2">
      <c r="A216" s="75">
        <v>179</v>
      </c>
      <c r="B216" s="76" t="str">
        <f t="shared" si="19"/>
        <v>O.K.</v>
      </c>
      <c r="C216" s="195" t="s">
        <v>3221</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O.K.</v>
      </c>
      <c r="C217" s="195" t="s">
        <v>3222</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x14ac:dyDescent="0.2">
      <c r="A218" s="75">
        <v>181</v>
      </c>
      <c r="B218" s="76" t="str">
        <f t="shared" si="19"/>
        <v>O.K.</v>
      </c>
      <c r="C218" s="195" t="s">
        <v>3223</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O.K.</v>
      </c>
      <c r="C219" s="195" t="s">
        <v>3224</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
      <c r="A220" s="75">
        <v>183</v>
      </c>
      <c r="B220" s="76" t="str">
        <f t="shared" si="19"/>
        <v>Provjera</v>
      </c>
      <c r="C220" s="195" t="s">
        <v>3225</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Provjera</v>
      </c>
      <c r="C221" s="195" t="s">
        <v>3226</v>
      </c>
      <c r="D221" s="74"/>
      <c r="E221" s="252">
        <f t="shared" si="20"/>
        <v>0</v>
      </c>
      <c r="F221" s="252">
        <f t="shared" si="21"/>
        <v>1</v>
      </c>
      <c r="G221" s="252"/>
      <c r="H221" s="252"/>
      <c r="I221" s="252"/>
      <c r="J221" s="252"/>
      <c r="K221" s="252"/>
      <c r="L221" s="252">
        <f>IF(AND('PR-RAS'!D189&gt;0,'PR-RAS'!D725=0),1,0)</f>
        <v>1</v>
      </c>
      <c r="M221" s="252">
        <f>IF(AND('PR-RAS'!E189&gt;0,'PR-RAS'!E725=0),1,0)</f>
        <v>1</v>
      </c>
      <c r="N221" s="252"/>
      <c r="O221" s="252"/>
      <c r="P221" s="252"/>
    </row>
    <row r="222" spans="1:16" ht="30" customHeight="1" x14ac:dyDescent="0.2">
      <c r="A222" s="75">
        <v>185</v>
      </c>
      <c r="B222" s="76" t="str">
        <f t="shared" si="19"/>
        <v>O.K.</v>
      </c>
      <c r="C222" s="195" t="s">
        <v>3227</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3229</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Provjera</v>
      </c>
      <c r="C225" s="195" t="s">
        <v>3230</v>
      </c>
      <c r="D225" s="74"/>
      <c r="E225" s="252">
        <f t="shared" si="20"/>
        <v>0</v>
      </c>
      <c r="F225" s="252">
        <f t="shared" si="21"/>
        <v>1</v>
      </c>
      <c r="G225" s="252"/>
      <c r="H225" s="252"/>
      <c r="I225" s="252"/>
      <c r="J225" s="252"/>
      <c r="K225" s="252"/>
      <c r="L225" s="252">
        <f>IF(AND('PR-RAS'!D265&gt;0,'PR-RAS'!D829=0),1,0)</f>
        <v>1</v>
      </c>
      <c r="M225" s="252">
        <f>IF(AND('PR-RAS'!E265&gt;0,'PR-RAS'!E829=0),1,0)</f>
        <v>1</v>
      </c>
      <c r="N225" s="252"/>
      <c r="O225" s="252"/>
      <c r="P225" s="252"/>
    </row>
    <row r="226" spans="1:16" ht="33" customHeight="1" x14ac:dyDescent="0.2">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3299</v>
      </c>
    </row>
    <row r="1431" spans="10:12" ht="15.75" customHeight="1" x14ac:dyDescent="0.2"/>
    <row r="1432" spans="10:12" ht="15" customHeight="1" x14ac:dyDescent="0.2">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3300</v>
      </c>
      <c r="B1" s="363"/>
      <c r="C1" s="363"/>
    </row>
    <row r="2" spans="1:17" ht="33" customHeight="1" x14ac:dyDescent="0.2">
      <c r="A2" s="364" t="s">
        <v>3301</v>
      </c>
      <c r="B2" s="365"/>
      <c r="C2" s="359"/>
      <c r="D2" s="4"/>
      <c r="E2" s="4"/>
      <c r="F2" s="4"/>
      <c r="G2" s="4"/>
      <c r="H2" s="4"/>
      <c r="I2" s="4"/>
      <c r="J2" s="4"/>
      <c r="K2" s="4"/>
      <c r="L2" s="4"/>
      <c r="M2" s="4"/>
      <c r="N2" s="4"/>
      <c r="O2" s="4"/>
      <c r="P2" s="4"/>
      <c r="Q2" s="4"/>
    </row>
    <row r="3" spans="1:17" ht="18.75" customHeight="1" x14ac:dyDescent="0.2">
      <c r="A3" s="202" t="s">
        <v>3302</v>
      </c>
      <c r="B3" s="366" t="s">
        <v>3303</v>
      </c>
      <c r="C3" s="359"/>
      <c r="D3" s="4"/>
      <c r="E3" s="4"/>
      <c r="F3" s="4"/>
      <c r="G3" s="4"/>
      <c r="H3" s="4"/>
      <c r="I3" s="4"/>
      <c r="J3" s="4"/>
      <c r="K3" s="4"/>
      <c r="L3" s="4"/>
      <c r="M3" s="4"/>
      <c r="N3" s="4"/>
      <c r="O3" s="4"/>
      <c r="P3" s="4"/>
      <c r="Q3" s="4"/>
    </row>
    <row r="4" spans="1:17" ht="37.5" hidden="1" customHeight="1" x14ac:dyDescent="0.2">
      <c r="A4" s="203" t="s">
        <v>3304</v>
      </c>
      <c r="B4" s="358" t="s">
        <v>3305</v>
      </c>
      <c r="C4" s="359"/>
      <c r="D4" s="4"/>
      <c r="E4" s="4"/>
      <c r="F4" s="4"/>
      <c r="G4" s="4"/>
      <c r="H4" s="4"/>
      <c r="I4" s="4"/>
      <c r="J4" s="4"/>
      <c r="K4" s="4"/>
      <c r="L4" s="4"/>
      <c r="M4" s="4"/>
      <c r="N4" s="4"/>
      <c r="O4" s="4"/>
      <c r="P4" s="4"/>
      <c r="Q4" s="4"/>
    </row>
    <row r="5" spans="1:17" ht="48" hidden="1" customHeight="1" x14ac:dyDescent="0.2">
      <c r="A5" s="203" t="s">
        <v>3304</v>
      </c>
      <c r="B5" s="358" t="s">
        <v>3306</v>
      </c>
      <c r="C5" s="359"/>
      <c r="D5" s="4"/>
      <c r="E5" s="4"/>
      <c r="F5" s="4"/>
      <c r="G5" s="4"/>
      <c r="H5" s="4"/>
      <c r="I5" s="4"/>
      <c r="J5" s="4"/>
      <c r="K5" s="4"/>
      <c r="L5" s="4"/>
      <c r="M5" s="4"/>
      <c r="N5" s="4"/>
      <c r="O5" s="4"/>
      <c r="P5" s="4"/>
      <c r="Q5" s="4"/>
    </row>
    <row r="6" spans="1:17" ht="59.25" hidden="1" customHeight="1" x14ac:dyDescent="0.2">
      <c r="A6" s="203" t="s">
        <v>3304</v>
      </c>
      <c r="B6" s="358" t="s">
        <v>3307</v>
      </c>
      <c r="C6" s="359"/>
      <c r="D6" s="4"/>
      <c r="E6" s="4"/>
      <c r="F6" s="4"/>
      <c r="G6" s="4"/>
      <c r="H6" s="4"/>
      <c r="I6" s="4"/>
      <c r="J6" s="4"/>
      <c r="K6" s="4"/>
      <c r="L6" s="4"/>
      <c r="M6" s="4"/>
      <c r="N6" s="4"/>
      <c r="O6" s="4"/>
      <c r="P6" s="4"/>
      <c r="Q6" s="4"/>
    </row>
    <row r="7" spans="1:17" ht="48" hidden="1" customHeight="1" x14ac:dyDescent="0.2">
      <c r="A7" s="203" t="s">
        <v>3308</v>
      </c>
      <c r="B7" s="358" t="s">
        <v>3309</v>
      </c>
      <c r="C7" s="359"/>
      <c r="D7" s="4"/>
      <c r="E7" s="4"/>
      <c r="F7" s="4"/>
      <c r="G7" s="4"/>
      <c r="H7" s="4"/>
      <c r="I7" s="4"/>
      <c r="J7" s="4"/>
      <c r="K7" s="4"/>
      <c r="L7" s="4"/>
      <c r="M7" s="4"/>
      <c r="N7" s="4"/>
      <c r="O7" s="4"/>
      <c r="P7" s="4"/>
      <c r="Q7" s="4"/>
    </row>
    <row r="8" spans="1:17" ht="41.25" hidden="1" customHeight="1" x14ac:dyDescent="0.2">
      <c r="A8" s="203" t="s">
        <v>3310</v>
      </c>
      <c r="B8" s="358" t="s">
        <v>3311</v>
      </c>
      <c r="C8" s="359"/>
      <c r="D8" s="4"/>
      <c r="E8" s="4"/>
      <c r="F8" s="4"/>
      <c r="G8" s="4"/>
      <c r="H8" s="4"/>
      <c r="I8" s="4"/>
      <c r="J8" s="4"/>
      <c r="K8" s="4"/>
      <c r="L8" s="4"/>
      <c r="M8" s="4"/>
      <c r="N8" s="4"/>
      <c r="O8" s="4"/>
      <c r="P8" s="4"/>
      <c r="Q8" s="4"/>
    </row>
    <row r="9" spans="1:17" ht="59.25" hidden="1" customHeight="1" x14ac:dyDescent="0.2">
      <c r="A9" s="203" t="s">
        <v>3312</v>
      </c>
      <c r="B9" s="358" t="s">
        <v>3313</v>
      </c>
      <c r="C9" s="359"/>
      <c r="D9" s="4"/>
      <c r="E9" s="4"/>
      <c r="F9" s="4"/>
      <c r="G9" s="4"/>
      <c r="H9" s="4"/>
      <c r="I9" s="4"/>
      <c r="J9" s="4"/>
      <c r="K9" s="4"/>
      <c r="L9" s="4"/>
      <c r="M9" s="4"/>
      <c r="N9" s="4"/>
      <c r="O9" s="4"/>
      <c r="P9" s="4"/>
      <c r="Q9" s="4"/>
    </row>
    <row r="10" spans="1:17" ht="61.5" hidden="1" customHeight="1" x14ac:dyDescent="0.2">
      <c r="A10" s="203" t="s">
        <v>3312</v>
      </c>
      <c r="B10" s="358" t="s">
        <v>3314</v>
      </c>
      <c r="C10" s="359"/>
      <c r="D10" s="4"/>
      <c r="E10" s="4"/>
      <c r="F10" s="4"/>
      <c r="G10" s="4"/>
      <c r="H10" s="4"/>
      <c r="I10" s="4"/>
      <c r="J10" s="4"/>
      <c r="K10" s="4"/>
      <c r="L10" s="4"/>
      <c r="M10" s="4"/>
      <c r="N10" s="4"/>
      <c r="O10" s="4"/>
      <c r="P10" s="4"/>
      <c r="Q10" s="4"/>
    </row>
    <row r="11" spans="1:17" ht="43.5" hidden="1" customHeight="1" x14ac:dyDescent="0.2">
      <c r="A11" s="203" t="s">
        <v>3312</v>
      </c>
      <c r="B11" s="358" t="s">
        <v>3315</v>
      </c>
      <c r="C11" s="359"/>
      <c r="D11" s="4"/>
      <c r="E11" s="4"/>
      <c r="F11" s="4"/>
      <c r="G11" s="4"/>
      <c r="H11" s="4"/>
      <c r="I11" s="4"/>
      <c r="J11" s="4"/>
      <c r="K11" s="4"/>
      <c r="L11" s="4"/>
      <c r="M11" s="4"/>
      <c r="N11" s="4"/>
      <c r="O11" s="4"/>
      <c r="P11" s="4"/>
      <c r="Q11" s="4"/>
    </row>
    <row r="12" spans="1:17" ht="27.75" hidden="1" customHeight="1" x14ac:dyDescent="0.2">
      <c r="A12" s="203" t="s">
        <v>3316</v>
      </c>
      <c r="B12" s="358" t="s">
        <v>3317</v>
      </c>
      <c r="C12" s="359"/>
      <c r="D12" s="4"/>
      <c r="E12" s="4"/>
      <c r="F12" s="4"/>
      <c r="G12" s="4"/>
      <c r="H12" s="4"/>
      <c r="I12" s="4"/>
      <c r="J12" s="4"/>
      <c r="K12" s="4"/>
      <c r="L12" s="4"/>
      <c r="M12" s="4"/>
      <c r="N12" s="4"/>
      <c r="O12" s="4"/>
      <c r="P12" s="4"/>
      <c r="Q12" s="4"/>
    </row>
    <row r="13" spans="1:17" ht="27.75" hidden="1" customHeight="1" x14ac:dyDescent="0.2">
      <c r="A13" s="203" t="s">
        <v>3318</v>
      </c>
      <c r="B13" s="358" t="s">
        <v>3319</v>
      </c>
      <c r="C13" s="359"/>
      <c r="D13" s="4"/>
      <c r="E13" s="4"/>
      <c r="F13" s="4"/>
      <c r="G13" s="4"/>
      <c r="H13" s="4"/>
      <c r="I13" s="4"/>
      <c r="J13" s="4"/>
      <c r="K13" s="4"/>
      <c r="L13" s="4"/>
      <c r="M13" s="4"/>
      <c r="N13" s="4"/>
      <c r="O13" s="4"/>
      <c r="P13" s="4"/>
      <c r="Q13" s="4"/>
    </row>
    <row r="14" spans="1:17" ht="45.75" hidden="1" customHeight="1" x14ac:dyDescent="0.2">
      <c r="A14" s="203" t="s">
        <v>3320</v>
      </c>
      <c r="B14" s="358" t="s">
        <v>3321</v>
      </c>
      <c r="C14" s="359"/>
      <c r="D14" s="4"/>
      <c r="E14" s="4"/>
      <c r="F14" s="4"/>
      <c r="G14" s="4"/>
      <c r="H14" s="4"/>
      <c r="I14" s="4"/>
      <c r="J14" s="4"/>
      <c r="K14" s="4"/>
      <c r="L14" s="4"/>
      <c r="M14" s="4"/>
      <c r="N14" s="4"/>
      <c r="O14" s="4"/>
      <c r="P14" s="4"/>
      <c r="Q14" s="4"/>
    </row>
    <row r="15" spans="1:17" ht="45.75" hidden="1" customHeight="1" x14ac:dyDescent="0.2">
      <c r="A15" s="203" t="s">
        <v>3322</v>
      </c>
      <c r="B15" s="358" t="s">
        <v>3323</v>
      </c>
      <c r="C15" s="359"/>
      <c r="D15" s="4"/>
      <c r="E15" s="4"/>
      <c r="F15" s="4"/>
      <c r="G15" s="4"/>
      <c r="H15" s="4"/>
      <c r="I15" s="4"/>
      <c r="J15" s="4"/>
      <c r="K15" s="4"/>
      <c r="L15" s="4"/>
      <c r="M15" s="4"/>
      <c r="N15" s="4"/>
      <c r="O15" s="4"/>
      <c r="P15" s="4"/>
      <c r="Q15" s="4"/>
    </row>
    <row r="16" spans="1:17" ht="51" hidden="1" customHeight="1" x14ac:dyDescent="0.2">
      <c r="A16" s="203" t="s">
        <v>3324</v>
      </c>
      <c r="B16" s="358" t="s">
        <v>3325</v>
      </c>
      <c r="C16" s="359"/>
      <c r="D16" s="4"/>
      <c r="E16" s="4"/>
      <c r="F16" s="4"/>
      <c r="G16" s="4"/>
      <c r="H16" s="4"/>
      <c r="I16" s="4"/>
      <c r="J16" s="4"/>
      <c r="K16" s="4"/>
      <c r="L16" s="4"/>
      <c r="M16" s="4"/>
      <c r="N16" s="4"/>
      <c r="O16" s="4"/>
      <c r="P16" s="4"/>
      <c r="Q16" s="4"/>
    </row>
    <row r="17" spans="1:17" ht="27.75" hidden="1" customHeight="1" x14ac:dyDescent="0.2">
      <c r="A17" s="203" t="s">
        <v>3326</v>
      </c>
      <c r="B17" s="358" t="s">
        <v>3327</v>
      </c>
      <c r="C17" s="359"/>
      <c r="D17" s="4"/>
      <c r="E17" s="4"/>
      <c r="F17" s="4"/>
      <c r="G17" s="4"/>
      <c r="H17" s="4"/>
      <c r="I17" s="4"/>
      <c r="J17" s="4"/>
      <c r="K17" s="4"/>
      <c r="L17" s="4"/>
      <c r="M17" s="4"/>
      <c r="N17" s="4"/>
      <c r="O17" s="4"/>
      <c r="P17" s="4"/>
      <c r="Q17" s="4"/>
    </row>
    <row r="18" spans="1:17" ht="27.75" hidden="1" customHeight="1" x14ac:dyDescent="0.2">
      <c r="A18" s="203" t="s">
        <v>3328</v>
      </c>
      <c r="B18" s="358" t="s">
        <v>3329</v>
      </c>
      <c r="C18" s="359"/>
      <c r="D18" s="4"/>
      <c r="E18" s="4"/>
      <c r="F18" s="4"/>
      <c r="G18" s="4"/>
      <c r="H18" s="4"/>
      <c r="I18" s="4"/>
      <c r="J18" s="4"/>
      <c r="K18" s="4"/>
      <c r="L18" s="4"/>
      <c r="M18" s="4"/>
      <c r="N18" s="4"/>
      <c r="O18" s="4"/>
      <c r="P18" s="4"/>
      <c r="Q18" s="4"/>
    </row>
    <row r="19" spans="1:17" ht="45" hidden="1" customHeight="1" x14ac:dyDescent="0.2">
      <c r="A19" s="203" t="s">
        <v>3328</v>
      </c>
      <c r="B19" s="358" t="s">
        <v>3330</v>
      </c>
      <c r="C19" s="359"/>
      <c r="D19" s="4"/>
      <c r="E19" s="4"/>
      <c r="F19" s="4"/>
      <c r="G19" s="4"/>
      <c r="H19" s="4"/>
      <c r="I19" s="4"/>
      <c r="J19" s="4"/>
      <c r="K19" s="4"/>
      <c r="L19" s="4"/>
      <c r="M19" s="4"/>
      <c r="N19" s="4"/>
      <c r="O19" s="4"/>
      <c r="P19" s="4"/>
      <c r="Q19" s="4"/>
    </row>
    <row r="20" spans="1:17" ht="45" hidden="1" customHeight="1" x14ac:dyDescent="0.2">
      <c r="A20" s="203" t="s">
        <v>3331</v>
      </c>
      <c r="B20" s="358" t="s">
        <v>3332</v>
      </c>
      <c r="C20" s="359"/>
      <c r="D20" s="4"/>
      <c r="E20" s="4"/>
      <c r="F20" s="4"/>
      <c r="G20" s="4"/>
      <c r="H20" s="4"/>
      <c r="I20" s="4"/>
      <c r="J20" s="4"/>
      <c r="K20" s="4"/>
      <c r="L20" s="4"/>
      <c r="M20" s="4"/>
      <c r="N20" s="4"/>
      <c r="O20" s="4"/>
      <c r="P20" s="4"/>
      <c r="Q20" s="4"/>
    </row>
    <row r="21" spans="1:17" ht="30" hidden="1" customHeight="1" x14ac:dyDescent="0.2">
      <c r="A21" s="203" t="s">
        <v>3333</v>
      </c>
      <c r="B21" s="358" t="s">
        <v>3334</v>
      </c>
      <c r="C21" s="359"/>
      <c r="D21" s="4"/>
      <c r="E21" s="4"/>
      <c r="F21" s="4"/>
      <c r="G21" s="4"/>
      <c r="H21" s="4"/>
      <c r="I21" s="4"/>
      <c r="J21" s="4"/>
      <c r="K21" s="4"/>
      <c r="L21" s="4"/>
      <c r="M21" s="4"/>
      <c r="N21" s="4"/>
      <c r="O21" s="4"/>
      <c r="P21" s="4"/>
      <c r="Q21" s="4"/>
    </row>
    <row r="22" spans="1:17" ht="30" hidden="1" customHeight="1" x14ac:dyDescent="0.2">
      <c r="A22" s="203" t="s">
        <v>3335</v>
      </c>
      <c r="B22" s="358" t="s">
        <v>3336</v>
      </c>
      <c r="C22" s="359"/>
      <c r="D22" s="4"/>
      <c r="E22" s="4"/>
      <c r="F22" s="4"/>
      <c r="G22" s="4"/>
      <c r="H22" s="4"/>
      <c r="I22" s="4"/>
      <c r="J22" s="4"/>
      <c r="K22" s="4"/>
      <c r="L22" s="4"/>
      <c r="M22" s="4"/>
      <c r="N22" s="4"/>
      <c r="O22" s="4"/>
      <c r="P22" s="4"/>
      <c r="Q22" s="4"/>
    </row>
    <row r="23" spans="1:17" ht="30" hidden="1" customHeight="1" x14ac:dyDescent="0.2">
      <c r="A23" s="203" t="s">
        <v>3337</v>
      </c>
      <c r="B23" s="358" t="s">
        <v>3338</v>
      </c>
      <c r="C23" s="359"/>
      <c r="D23" s="4"/>
      <c r="E23" s="4"/>
      <c r="F23" s="4"/>
      <c r="G23" s="4"/>
      <c r="H23" s="4"/>
      <c r="I23" s="4"/>
      <c r="J23" s="4"/>
      <c r="K23" s="4"/>
      <c r="L23" s="4"/>
      <c r="M23" s="4"/>
      <c r="N23" s="4"/>
      <c r="O23" s="4"/>
      <c r="P23" s="4"/>
      <c r="Q23" s="4"/>
    </row>
    <row r="24" spans="1:17" ht="30" hidden="1" customHeight="1" x14ac:dyDescent="0.2">
      <c r="A24" s="203" t="s">
        <v>3339</v>
      </c>
      <c r="B24" s="358" t="s">
        <v>3340</v>
      </c>
      <c r="C24" s="359"/>
      <c r="D24" s="4"/>
      <c r="E24" s="4"/>
      <c r="F24" s="4"/>
      <c r="G24" s="4"/>
      <c r="H24" s="4"/>
      <c r="I24" s="4"/>
      <c r="J24" s="4"/>
      <c r="K24" s="4"/>
      <c r="L24" s="4"/>
      <c r="M24" s="4"/>
      <c r="N24" s="4"/>
      <c r="O24" s="4"/>
      <c r="P24" s="4"/>
      <c r="Q24" s="4"/>
    </row>
    <row r="25" spans="1:17" ht="30" hidden="1" customHeight="1" x14ac:dyDescent="0.2">
      <c r="A25" s="203" t="s">
        <v>3341</v>
      </c>
      <c r="B25" s="358" t="s">
        <v>3342</v>
      </c>
      <c r="C25" s="359"/>
      <c r="D25" s="4"/>
      <c r="E25" s="4"/>
      <c r="F25" s="4"/>
      <c r="G25" s="4"/>
      <c r="H25" s="4"/>
      <c r="I25" s="4"/>
      <c r="J25" s="4"/>
      <c r="K25" s="4"/>
      <c r="L25" s="4"/>
      <c r="M25" s="4"/>
      <c r="N25" s="4"/>
      <c r="O25" s="4"/>
      <c r="P25" s="4"/>
      <c r="Q25" s="4"/>
    </row>
    <row r="26" spans="1:17" ht="30" hidden="1" customHeight="1" x14ac:dyDescent="0.2">
      <c r="A26" s="203" t="s">
        <v>3343</v>
      </c>
      <c r="B26" s="358" t="s">
        <v>3344</v>
      </c>
      <c r="C26" s="359"/>
      <c r="D26" s="4"/>
      <c r="E26" s="4"/>
      <c r="F26" s="4"/>
      <c r="G26" s="4"/>
      <c r="H26" s="4"/>
      <c r="I26" s="4"/>
      <c r="J26" s="4"/>
      <c r="K26" s="4"/>
      <c r="L26" s="4"/>
      <c r="M26" s="4"/>
      <c r="N26" s="4"/>
      <c r="O26" s="4"/>
      <c r="P26" s="4"/>
      <c r="Q26" s="4"/>
    </row>
    <row r="27" spans="1:17" ht="70.5" hidden="1" customHeight="1" x14ac:dyDescent="0.2">
      <c r="A27" s="203" t="s">
        <v>3345</v>
      </c>
      <c r="B27" s="358" t="s">
        <v>3346</v>
      </c>
      <c r="C27" s="359"/>
      <c r="D27" s="4"/>
      <c r="E27" s="4"/>
      <c r="F27" s="4"/>
      <c r="G27" s="4"/>
      <c r="H27" s="4"/>
      <c r="I27" s="4"/>
      <c r="J27" s="4"/>
      <c r="K27" s="4"/>
      <c r="L27" s="4"/>
      <c r="M27" s="4"/>
      <c r="N27" s="4"/>
      <c r="O27" s="4"/>
      <c r="P27" s="4"/>
      <c r="Q27" s="4"/>
    </row>
    <row r="28" spans="1:17" ht="48" hidden="1" customHeight="1" x14ac:dyDescent="0.2">
      <c r="A28" s="203" t="s">
        <v>3347</v>
      </c>
      <c r="B28" s="358" t="s">
        <v>3348</v>
      </c>
      <c r="C28" s="359"/>
      <c r="D28" s="4"/>
      <c r="E28" s="4"/>
      <c r="F28" s="4"/>
      <c r="G28" s="4"/>
      <c r="H28" s="4"/>
      <c r="I28" s="4"/>
      <c r="J28" s="4"/>
      <c r="K28" s="4"/>
      <c r="L28" s="4"/>
      <c r="M28" s="4"/>
      <c r="N28" s="4"/>
      <c r="O28" s="4"/>
      <c r="P28" s="4"/>
      <c r="Q28" s="4"/>
    </row>
    <row r="29" spans="1:17" ht="100.5" hidden="1" customHeight="1" x14ac:dyDescent="0.2">
      <c r="A29" s="203" t="s">
        <v>3349</v>
      </c>
      <c r="B29" s="358" t="s">
        <v>3350</v>
      </c>
      <c r="C29" s="359"/>
      <c r="D29" s="4"/>
      <c r="E29" s="4"/>
      <c r="F29" s="4"/>
      <c r="G29" s="4"/>
      <c r="H29" s="4"/>
      <c r="I29" s="4"/>
      <c r="J29" s="4"/>
      <c r="K29" s="4"/>
      <c r="L29" s="4"/>
      <c r="M29" s="4"/>
      <c r="N29" s="4"/>
      <c r="O29" s="4"/>
      <c r="P29" s="4"/>
      <c r="Q29" s="4"/>
    </row>
    <row r="30" spans="1:17" ht="45" hidden="1" customHeight="1" x14ac:dyDescent="0.2">
      <c r="A30" s="203" t="s">
        <v>3351</v>
      </c>
      <c r="B30" s="358" t="s">
        <v>3352</v>
      </c>
      <c r="C30" s="359"/>
      <c r="D30" s="4"/>
      <c r="E30" s="4"/>
      <c r="F30" s="4"/>
      <c r="G30" s="4"/>
      <c r="H30" s="4"/>
      <c r="I30" s="4"/>
      <c r="J30" s="4"/>
      <c r="K30" s="4"/>
      <c r="L30" s="4"/>
      <c r="M30" s="4"/>
      <c r="N30" s="4"/>
      <c r="O30" s="4"/>
      <c r="P30" s="4"/>
      <c r="Q30" s="4"/>
    </row>
    <row r="31" spans="1:17" ht="45" hidden="1" customHeight="1" x14ac:dyDescent="0.2">
      <c r="A31" s="203" t="s">
        <v>3353</v>
      </c>
      <c r="B31" s="358" t="s">
        <v>3354</v>
      </c>
      <c r="C31" s="359"/>
      <c r="D31" s="4"/>
      <c r="E31" s="4"/>
      <c r="F31" s="4"/>
      <c r="G31" s="4"/>
      <c r="H31" s="4"/>
      <c r="I31" s="4"/>
      <c r="J31" s="4"/>
      <c r="K31" s="4"/>
      <c r="L31" s="4"/>
      <c r="M31" s="4"/>
      <c r="N31" s="4"/>
      <c r="O31" s="4"/>
      <c r="P31" s="4"/>
      <c r="Q31" s="4"/>
    </row>
    <row r="32" spans="1:17" ht="45" hidden="1" customHeight="1" x14ac:dyDescent="0.2">
      <c r="A32" s="203" t="s">
        <v>3355</v>
      </c>
      <c r="B32" s="358" t="s">
        <v>3356</v>
      </c>
      <c r="C32" s="359"/>
      <c r="D32" s="4"/>
      <c r="E32" s="4"/>
      <c r="F32" s="4"/>
      <c r="G32" s="4"/>
      <c r="H32" s="4"/>
      <c r="I32" s="4"/>
      <c r="J32" s="4"/>
      <c r="K32" s="4"/>
      <c r="L32" s="4"/>
      <c r="M32" s="4"/>
      <c r="N32" s="4"/>
      <c r="O32" s="4"/>
      <c r="P32" s="4"/>
      <c r="Q32" s="4"/>
    </row>
    <row r="33" spans="1:17" ht="72" hidden="1" customHeight="1" x14ac:dyDescent="0.2">
      <c r="A33" s="203" t="s">
        <v>3357</v>
      </c>
      <c r="B33" s="358" t="s">
        <v>3358</v>
      </c>
      <c r="C33" s="359"/>
      <c r="D33" s="4"/>
      <c r="E33" s="4"/>
      <c r="F33" s="4"/>
      <c r="G33" s="4"/>
      <c r="H33" s="4"/>
      <c r="I33" s="4"/>
      <c r="J33" s="4"/>
      <c r="K33" s="4"/>
      <c r="L33" s="4"/>
      <c r="M33" s="4"/>
      <c r="N33" s="4"/>
      <c r="O33" s="4"/>
      <c r="P33" s="4"/>
      <c r="Q33" s="4"/>
    </row>
    <row r="34" spans="1:17" ht="79.5" hidden="1" customHeight="1" x14ac:dyDescent="0.2">
      <c r="A34" s="203" t="s">
        <v>3359</v>
      </c>
      <c r="B34" s="358" t="s">
        <v>3360</v>
      </c>
      <c r="C34" s="359"/>
      <c r="D34" s="4"/>
      <c r="E34" s="4"/>
      <c r="F34" s="4"/>
      <c r="G34" s="4"/>
      <c r="H34" s="4"/>
      <c r="I34" s="4"/>
      <c r="J34" s="4"/>
      <c r="K34" s="4"/>
      <c r="L34" s="4"/>
      <c r="M34" s="4"/>
      <c r="N34" s="4"/>
      <c r="O34" s="4"/>
      <c r="P34" s="4"/>
      <c r="Q34" s="4"/>
    </row>
    <row r="35" spans="1:17" ht="70.5" hidden="1" customHeight="1" x14ac:dyDescent="0.2">
      <c r="A35" s="203" t="s">
        <v>3361</v>
      </c>
      <c r="B35" s="358" t="s">
        <v>3362</v>
      </c>
      <c r="C35" s="359"/>
      <c r="D35" s="4"/>
      <c r="E35" s="4"/>
      <c r="F35" s="4"/>
      <c r="G35" s="4"/>
      <c r="H35" s="4"/>
      <c r="I35" s="4"/>
      <c r="J35" s="4"/>
      <c r="K35" s="4"/>
      <c r="L35" s="4"/>
      <c r="M35" s="4"/>
      <c r="N35" s="4"/>
      <c r="O35" s="4"/>
      <c r="P35" s="4"/>
      <c r="Q35" s="4"/>
    </row>
    <row r="36" spans="1:17" ht="45.75" hidden="1" customHeight="1" x14ac:dyDescent="0.2">
      <c r="A36" s="203" t="s">
        <v>3363</v>
      </c>
      <c r="B36" s="358" t="s">
        <v>3364</v>
      </c>
      <c r="C36" s="359"/>
      <c r="D36" s="4"/>
      <c r="E36" s="4"/>
      <c r="F36" s="4"/>
      <c r="G36" s="4"/>
      <c r="H36" s="4"/>
      <c r="I36" s="4"/>
      <c r="J36" s="4"/>
      <c r="K36" s="4"/>
      <c r="L36" s="4"/>
      <c r="M36" s="4"/>
      <c r="N36" s="4"/>
      <c r="O36" s="4"/>
      <c r="P36" s="4"/>
      <c r="Q36" s="4"/>
    </row>
    <row r="37" spans="1:17" ht="54.75" hidden="1" customHeight="1" x14ac:dyDescent="0.2">
      <c r="A37" s="203" t="s">
        <v>3365</v>
      </c>
      <c r="B37" s="358" t="s">
        <v>3366</v>
      </c>
      <c r="C37" s="359"/>
      <c r="D37" s="4"/>
      <c r="E37" s="4"/>
      <c r="F37" s="4"/>
      <c r="G37" s="4"/>
      <c r="H37" s="4"/>
      <c r="I37" s="4"/>
      <c r="J37" s="4"/>
      <c r="K37" s="4"/>
      <c r="L37" s="4"/>
      <c r="M37" s="4"/>
      <c r="N37" s="4"/>
      <c r="O37" s="4"/>
      <c r="P37" s="4"/>
      <c r="Q37" s="4"/>
    </row>
    <row r="38" spans="1:17" ht="37.5" hidden="1" customHeight="1" x14ac:dyDescent="0.2">
      <c r="A38" s="203" t="s">
        <v>3367</v>
      </c>
      <c r="B38" s="358" t="s">
        <v>3368</v>
      </c>
      <c r="C38" s="359"/>
      <c r="D38" s="4"/>
      <c r="E38" s="4"/>
      <c r="F38" s="4"/>
      <c r="G38" s="4"/>
      <c r="H38" s="4"/>
      <c r="I38" s="4"/>
      <c r="J38" s="4"/>
      <c r="K38" s="4"/>
      <c r="L38" s="4"/>
      <c r="M38" s="4"/>
      <c r="N38" s="4"/>
      <c r="O38" s="4"/>
      <c r="P38" s="4"/>
      <c r="Q38" s="4"/>
    </row>
    <row r="39" spans="1:17" ht="61.5" hidden="1" customHeight="1" x14ac:dyDescent="0.2">
      <c r="A39" s="203" t="s">
        <v>3369</v>
      </c>
      <c r="B39" s="358" t="s">
        <v>3370</v>
      </c>
      <c r="C39" s="359"/>
      <c r="D39" s="4"/>
      <c r="E39" s="4"/>
      <c r="F39" s="4"/>
      <c r="G39" s="4"/>
      <c r="H39" s="4"/>
      <c r="I39" s="4"/>
      <c r="J39" s="4"/>
      <c r="K39" s="4"/>
      <c r="L39" s="4"/>
      <c r="M39" s="4"/>
      <c r="N39" s="4"/>
      <c r="O39" s="4"/>
      <c r="P39" s="4"/>
      <c r="Q39" s="4"/>
    </row>
    <row r="40" spans="1:17" ht="53.25" hidden="1" customHeight="1" x14ac:dyDescent="0.2">
      <c r="A40" s="203" t="s">
        <v>3371</v>
      </c>
      <c r="B40" s="358" t="s">
        <v>3372</v>
      </c>
      <c r="C40" s="359"/>
      <c r="D40" s="4"/>
      <c r="E40" s="4"/>
      <c r="F40" s="4"/>
      <c r="G40" s="4"/>
      <c r="H40" s="4"/>
      <c r="I40" s="4"/>
      <c r="J40" s="4"/>
      <c r="K40" s="4"/>
      <c r="L40" s="4"/>
      <c r="M40" s="4"/>
      <c r="N40" s="4"/>
      <c r="O40" s="4"/>
      <c r="P40" s="4"/>
      <c r="Q40" s="4"/>
    </row>
    <row r="41" spans="1:17" ht="73.5" hidden="1" customHeight="1" x14ac:dyDescent="0.2">
      <c r="A41" s="203" t="s">
        <v>3373</v>
      </c>
      <c r="B41" s="358" t="s">
        <v>3374</v>
      </c>
      <c r="C41" s="359"/>
      <c r="D41" s="4"/>
      <c r="E41" s="4"/>
      <c r="F41" s="4"/>
      <c r="G41" s="4"/>
      <c r="H41" s="4"/>
      <c r="I41" s="4"/>
      <c r="J41" s="4"/>
      <c r="K41" s="4"/>
      <c r="L41" s="4"/>
      <c r="M41" s="4"/>
      <c r="N41" s="4"/>
      <c r="O41" s="4"/>
      <c r="P41" s="4"/>
      <c r="Q41" s="4"/>
    </row>
    <row r="42" spans="1:17" ht="57.75" hidden="1" customHeight="1" x14ac:dyDescent="0.2">
      <c r="A42" s="203" t="s">
        <v>3375</v>
      </c>
      <c r="B42" s="358" t="s">
        <v>3376</v>
      </c>
      <c r="C42" s="359"/>
      <c r="D42" s="4"/>
      <c r="E42" s="4"/>
      <c r="F42" s="4"/>
      <c r="G42" s="4"/>
      <c r="H42" s="4"/>
      <c r="I42" s="4"/>
      <c r="J42" s="4"/>
      <c r="K42" s="4"/>
      <c r="L42" s="4"/>
      <c r="M42" s="4"/>
      <c r="N42" s="4"/>
      <c r="O42" s="4"/>
      <c r="P42" s="4"/>
      <c r="Q42" s="4"/>
    </row>
    <row r="43" spans="1:17" ht="84" hidden="1" customHeight="1" x14ac:dyDescent="0.2">
      <c r="A43" s="203" t="s">
        <v>3377</v>
      </c>
      <c r="B43" s="358" t="s">
        <v>3378</v>
      </c>
      <c r="C43" s="359"/>
      <c r="D43" s="4"/>
      <c r="E43" s="4"/>
      <c r="F43" s="4"/>
      <c r="G43" s="4"/>
      <c r="H43" s="4"/>
      <c r="I43" s="4"/>
      <c r="J43" s="4"/>
      <c r="K43" s="4"/>
      <c r="L43" s="4"/>
      <c r="M43" s="4"/>
      <c r="N43" s="4"/>
      <c r="O43" s="4"/>
      <c r="P43" s="4"/>
      <c r="Q43" s="4"/>
    </row>
    <row r="44" spans="1:17" ht="48" hidden="1" customHeight="1" x14ac:dyDescent="0.2">
      <c r="A44" s="203" t="s">
        <v>3379</v>
      </c>
      <c r="B44" s="358" t="s">
        <v>3380</v>
      </c>
      <c r="C44" s="359"/>
      <c r="D44" s="4"/>
      <c r="E44" s="4"/>
      <c r="F44" s="4"/>
      <c r="G44" s="4"/>
      <c r="H44" s="4"/>
      <c r="I44" s="4"/>
      <c r="J44" s="4"/>
      <c r="K44" s="4"/>
      <c r="L44" s="4"/>
      <c r="M44" s="4"/>
      <c r="N44" s="4"/>
      <c r="O44" s="4"/>
      <c r="P44" s="4"/>
      <c r="Q44" s="4"/>
    </row>
    <row r="45" spans="1:17" ht="57" hidden="1" customHeight="1" x14ac:dyDescent="0.2">
      <c r="A45" s="203" t="s">
        <v>3381</v>
      </c>
      <c r="B45" s="358" t="s">
        <v>3382</v>
      </c>
      <c r="C45" s="359"/>
      <c r="D45" s="4"/>
      <c r="E45" s="4"/>
      <c r="F45" s="4"/>
      <c r="G45" s="4"/>
      <c r="H45" s="4"/>
      <c r="I45" s="4"/>
      <c r="J45" s="4"/>
      <c r="K45" s="4"/>
      <c r="L45" s="4"/>
      <c r="M45" s="4"/>
      <c r="N45" s="4"/>
      <c r="O45" s="4"/>
      <c r="P45" s="4"/>
      <c r="Q45" s="4"/>
    </row>
    <row r="46" spans="1:17" ht="73.5" hidden="1" customHeight="1" x14ac:dyDescent="0.2">
      <c r="A46" s="203" t="s">
        <v>3383</v>
      </c>
      <c r="B46" s="358" t="s">
        <v>3384</v>
      </c>
      <c r="C46" s="359"/>
      <c r="D46" s="29"/>
      <c r="E46" s="4"/>
      <c r="F46" s="4"/>
      <c r="G46" s="4"/>
      <c r="H46" s="4"/>
      <c r="I46" s="4"/>
      <c r="J46" s="4"/>
      <c r="K46" s="4"/>
      <c r="L46" s="4"/>
      <c r="M46" s="4"/>
      <c r="N46" s="4"/>
      <c r="O46" s="4"/>
      <c r="P46" s="4"/>
      <c r="Q46" s="4"/>
    </row>
    <row r="47" spans="1:17" ht="66" hidden="1" customHeight="1" x14ac:dyDescent="0.2">
      <c r="A47" s="32" t="s">
        <v>3385</v>
      </c>
      <c r="B47" s="362" t="s">
        <v>3386</v>
      </c>
      <c r="C47" s="362"/>
      <c r="D47" s="4"/>
      <c r="E47" s="4"/>
      <c r="F47" s="4"/>
      <c r="G47" s="4"/>
      <c r="H47" s="4"/>
      <c r="I47" s="4"/>
      <c r="J47" s="4"/>
      <c r="K47" s="4"/>
      <c r="L47" s="4"/>
      <c r="M47" s="4"/>
      <c r="N47" s="4"/>
      <c r="O47" s="4"/>
      <c r="P47" s="4"/>
      <c r="Q47" s="4"/>
    </row>
    <row r="48" spans="1:17" ht="123.75" customHeight="1" x14ac:dyDescent="0.2">
      <c r="A48" s="167" t="s">
        <v>3387</v>
      </c>
      <c r="B48" s="360" t="s">
        <v>3388</v>
      </c>
      <c r="C48" s="361"/>
      <c r="D48" s="4"/>
      <c r="E48" s="4"/>
      <c r="F48" s="4"/>
      <c r="G48" s="4"/>
      <c r="H48" s="4"/>
      <c r="I48" s="4"/>
      <c r="J48" s="4"/>
      <c r="K48" s="4"/>
      <c r="L48" s="4"/>
      <c r="M48" s="4"/>
      <c r="N48" s="4"/>
      <c r="O48" s="4"/>
      <c r="P48" s="4"/>
      <c r="Q48" s="4"/>
    </row>
    <row r="49" spans="1:17" ht="34.5" customHeight="1" x14ac:dyDescent="0.2">
      <c r="A49" s="167" t="s">
        <v>3389</v>
      </c>
      <c r="B49" s="360" t="s">
        <v>3390</v>
      </c>
      <c r="C49" s="361"/>
      <c r="D49" s="4"/>
      <c r="E49" s="4"/>
      <c r="F49" s="4"/>
      <c r="G49" s="4"/>
      <c r="H49" s="4"/>
      <c r="I49" s="4"/>
      <c r="J49" s="4"/>
      <c r="K49" s="4"/>
      <c r="L49" s="4"/>
      <c r="M49" s="4"/>
      <c r="N49" s="4"/>
      <c r="O49" s="4"/>
      <c r="P49" s="4"/>
      <c r="Q49" s="4"/>
    </row>
    <row r="50" spans="1:17" ht="34.5" customHeight="1" x14ac:dyDescent="0.2">
      <c r="A50" s="167" t="s">
        <v>3391</v>
      </c>
      <c r="B50" s="360" t="s">
        <v>3392</v>
      </c>
      <c r="C50" s="361"/>
      <c r="D50" s="4"/>
      <c r="E50" s="4"/>
      <c r="F50" s="4"/>
      <c r="G50" s="4"/>
      <c r="H50" s="4"/>
      <c r="I50" s="4"/>
      <c r="J50" s="4"/>
      <c r="K50" s="4"/>
      <c r="L50" s="4"/>
      <c r="M50" s="4"/>
      <c r="N50" s="4"/>
      <c r="O50" s="4"/>
      <c r="P50" s="4"/>
      <c r="Q50" s="4"/>
    </row>
    <row r="51" spans="1:17" ht="31.5" customHeight="1" x14ac:dyDescent="0.2">
      <c r="A51" s="204" t="s">
        <v>3393</v>
      </c>
      <c r="B51" s="358" t="s">
        <v>3394</v>
      </c>
      <c r="C51" s="359"/>
      <c r="D51" s="4"/>
      <c r="E51" s="4"/>
      <c r="F51" s="4"/>
      <c r="G51" s="4"/>
      <c r="H51" s="4"/>
      <c r="I51" s="4"/>
      <c r="J51" s="4"/>
      <c r="K51" s="4"/>
      <c r="L51" s="4"/>
      <c r="M51" s="4"/>
      <c r="N51" s="4"/>
      <c r="O51" s="4"/>
      <c r="P51" s="4"/>
      <c r="Q51" s="4"/>
    </row>
    <row r="52" spans="1:17" ht="31.5" customHeight="1" x14ac:dyDescent="0.2">
      <c r="A52" s="204" t="s">
        <v>3395</v>
      </c>
      <c r="B52" s="358" t="s">
        <v>3396</v>
      </c>
      <c r="C52" s="359"/>
      <c r="D52" s="4"/>
      <c r="E52" s="4"/>
      <c r="F52" s="4"/>
      <c r="G52" s="4"/>
      <c r="H52" s="4"/>
      <c r="I52" s="4"/>
      <c r="J52" s="4"/>
      <c r="K52" s="4"/>
      <c r="L52" s="4"/>
      <c r="M52" s="4"/>
      <c r="N52" s="4"/>
      <c r="O52" s="4"/>
      <c r="P52" s="4"/>
      <c r="Q52" s="4"/>
    </row>
    <row r="53" spans="1:17" ht="31.5" customHeight="1" x14ac:dyDescent="0.2">
      <c r="A53" s="204" t="s">
        <v>3397</v>
      </c>
      <c r="B53" s="367" t="s">
        <v>3398</v>
      </c>
      <c r="C53" s="368"/>
      <c r="D53" s="4"/>
      <c r="E53" s="4"/>
      <c r="F53" s="4"/>
      <c r="G53" s="4"/>
      <c r="H53" s="4"/>
      <c r="I53" s="4"/>
      <c r="J53" s="4"/>
      <c r="K53" s="4"/>
      <c r="L53" s="4"/>
      <c r="M53" s="4"/>
      <c r="N53" s="4"/>
      <c r="O53" s="4"/>
      <c r="P53" s="4"/>
      <c r="Q53" s="4"/>
    </row>
    <row r="54" spans="1:17" ht="31.5" customHeight="1" x14ac:dyDescent="0.2">
      <c r="A54" s="204" t="s">
        <v>3399</v>
      </c>
      <c r="B54" s="367" t="s">
        <v>3400</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Škrablin Vukelić</cp:lastModifiedBy>
  <cp:revision/>
  <cp:lastPrinted>2023-10-09T12:46:10Z</cp:lastPrinted>
  <dcterms:created xsi:type="dcterms:W3CDTF">2022-04-01T05:14:30Z</dcterms:created>
  <dcterms:modified xsi:type="dcterms:W3CDTF">2023-10-10T06:20:48Z</dcterms:modified>
</cp:coreProperties>
</file>